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heckCompatibility="1" defaultThemeVersion="124226"/>
  <mc:AlternateContent xmlns:mc="http://schemas.openxmlformats.org/markup-compatibility/2006">
    <mc:Choice Requires="x15">
      <x15ac:absPath xmlns:x15ac="http://schemas.microsoft.com/office/spreadsheetml/2010/11/ac" url="L:\Accounting\1 Accounting New\Other Fund Budgets\Service Centers\"/>
    </mc:Choice>
  </mc:AlternateContent>
  <xr:revisionPtr revIDLastSave="0" documentId="13_ncr:1_{C0EC205F-BEEB-46F7-9659-77C40C18A391}" xr6:coauthVersionLast="47" xr6:coauthVersionMax="47" xr10:uidLastSave="{00000000-0000-0000-0000-000000000000}"/>
  <bookViews>
    <workbookView xWindow="38290" yWindow="-110" windowWidth="19420" windowHeight="10300" tabRatio="971" xr2:uid="{00000000-000D-0000-FFFF-FFFF00000000}"/>
  </bookViews>
  <sheets>
    <sheet name="Service Center Contact" sheetId="7" r:id="rId1"/>
    <sheet name="Personnel" sheetId="10" r:id="rId2"/>
    <sheet name="Operating Expenses" sheetId="6" r:id="rId3"/>
    <sheet name="Attachment A - Subsidy" sheetId="2" r:id="rId4"/>
    <sheet name="Total Costs" sheetId="1" r:id="rId5"/>
    <sheet name="EquipmentListing" sheetId="11" r:id="rId6"/>
    <sheet name="Equipment" sheetId="12" r:id="rId7"/>
    <sheet name="Attachment B - Unallowable" sheetId="13" r:id="rId8"/>
    <sheet name="Discounts" sheetId="14" r:id="rId9"/>
  </sheets>
  <definedNames>
    <definedName name="_xlnm.Print_Area" localSheetId="3">'Attachment A - Subsidy'!$A$1:$D$18</definedName>
    <definedName name="_xlnm.Print_Area" localSheetId="7">'Attachment B - Unallowable'!$A$1:$E$41</definedName>
    <definedName name="_xlnm.Print_Area" localSheetId="6">Equipment!$A$1:$O$34</definedName>
    <definedName name="_xlnm.Print_Area" localSheetId="5">EquipmentListing!$A$1:$O$21</definedName>
    <definedName name="_xlnm.Print_Area" localSheetId="2">'Operating Expenses'!$A$1:$C$46</definedName>
    <definedName name="_xlnm.Print_Area" localSheetId="4">'Total Costs'!$A$1:$D$48</definedName>
    <definedName name="_xlnm.Print_Titles" localSheetId="6">Equipment!$1:$6</definedName>
    <definedName name="_xlnm.Print_Titles" localSheetId="5">EquipmentListing!$1:$6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G9" i="10"/>
  <c r="D9" i="2"/>
  <c r="C32" i="6"/>
  <c r="C16" i="1"/>
  <c r="C26" i="6"/>
  <c r="C12" i="1"/>
  <c r="G14" i="10"/>
  <c r="C8" i="1"/>
  <c r="C32" i="1"/>
  <c r="C35" i="1"/>
  <c r="D12" i="2"/>
  <c r="C37" i="1"/>
  <c r="C41" i="1"/>
  <c r="C20" i="2"/>
  <c r="C38" i="1"/>
  <c r="C14" i="2"/>
  <c r="C39" i="1"/>
  <c r="E12" i="10"/>
  <c r="G12" i="10"/>
  <c r="E10" i="10"/>
  <c r="G10" i="10"/>
  <c r="E11" i="10"/>
  <c r="G11" i="10"/>
  <c r="E13" i="10"/>
  <c r="G13" i="10"/>
  <c r="C9" i="13"/>
  <c r="A4" i="13"/>
  <c r="A3" i="13"/>
  <c r="H13" i="12"/>
  <c r="P8" i="12"/>
  <c r="O13" i="12"/>
  <c r="O33" i="12"/>
  <c r="P33" i="12"/>
  <c r="A4" i="12"/>
  <c r="A3" i="12"/>
  <c r="C6" i="1"/>
  <c r="D6" i="2"/>
  <c r="C7" i="6"/>
  <c r="G5" i="10"/>
  <c r="A4" i="10"/>
  <c r="C43" i="6"/>
  <c r="C20" i="1"/>
  <c r="C34" i="1"/>
  <c r="B7" i="13"/>
  <c r="P14" i="12"/>
  <c r="P15" i="12"/>
  <c r="P16" i="12"/>
  <c r="P18" i="12"/>
  <c r="P13" i="12"/>
  <c r="P17" i="12"/>
  <c r="H19" i="12"/>
  <c r="O19" i="12"/>
  <c r="P19" i="12"/>
  <c r="H20" i="12"/>
  <c r="O20" i="12"/>
  <c r="R20" i="12"/>
  <c r="H21" i="12"/>
  <c r="O21" i="12"/>
  <c r="P21" i="12"/>
  <c r="H22" i="12"/>
  <c r="O22" i="12"/>
  <c r="P22" i="12"/>
  <c r="H23" i="12"/>
  <c r="O23" i="12"/>
  <c r="P23" i="12"/>
  <c r="H24" i="12"/>
  <c r="O24" i="12"/>
  <c r="R24" i="12"/>
  <c r="P24" i="12"/>
  <c r="F15" i="11"/>
  <c r="D13" i="11"/>
  <c r="B40" i="13"/>
  <c r="C40" i="13"/>
  <c r="R13" i="12"/>
  <c r="H14" i="12"/>
  <c r="O14" i="12"/>
  <c r="R14" i="12"/>
  <c r="H15" i="12"/>
  <c r="H33" i="12"/>
  <c r="K15" i="12"/>
  <c r="H16" i="12"/>
  <c r="N16" i="12"/>
  <c r="N13" i="12"/>
  <c r="N33" i="12"/>
  <c r="H17" i="12"/>
  <c r="H18" i="12"/>
  <c r="N18" i="12"/>
  <c r="K19" i="12"/>
  <c r="N19" i="12"/>
  <c r="K20" i="12"/>
  <c r="N20" i="12"/>
  <c r="K21" i="12"/>
  <c r="N21" i="12"/>
  <c r="K22" i="12"/>
  <c r="N22" i="12"/>
  <c r="K23" i="12"/>
  <c r="N23" i="12"/>
  <c r="K24" i="12"/>
  <c r="N24" i="12"/>
  <c r="H25" i="12"/>
  <c r="K25" i="12"/>
  <c r="N25" i="12"/>
  <c r="O25" i="12"/>
  <c r="H26" i="12"/>
  <c r="K26" i="12"/>
  <c r="N26" i="12"/>
  <c r="O26" i="12"/>
  <c r="H27" i="12"/>
  <c r="K27" i="12"/>
  <c r="N27" i="12"/>
  <c r="O27" i="12"/>
  <c r="H28" i="12"/>
  <c r="K28" i="12"/>
  <c r="N28" i="12"/>
  <c r="O28" i="12"/>
  <c r="H29" i="12"/>
  <c r="K29" i="12"/>
  <c r="N29" i="12"/>
  <c r="O29" i="12"/>
  <c r="H30" i="12"/>
  <c r="K30" i="12"/>
  <c r="N30" i="12"/>
  <c r="O30" i="12"/>
  <c r="H31" i="12"/>
  <c r="K31" i="12"/>
  <c r="N31" i="12"/>
  <c r="O31" i="12"/>
  <c r="H32" i="12"/>
  <c r="K32" i="12"/>
  <c r="N32" i="12"/>
  <c r="O32" i="12"/>
  <c r="D33" i="12"/>
  <c r="E33" i="12"/>
  <c r="F33" i="12"/>
  <c r="R19" i="12"/>
  <c r="R22" i="12"/>
  <c r="R21" i="12"/>
  <c r="N17" i="12"/>
  <c r="N15" i="12"/>
  <c r="O16" i="12"/>
  <c r="R16" i="12"/>
  <c r="M37" i="12"/>
  <c r="K13" i="12"/>
  <c r="K14" i="12"/>
  <c r="K17" i="12"/>
  <c r="O18" i="12"/>
  <c r="R18" i="12"/>
  <c r="K18" i="12"/>
  <c r="O17" i="12"/>
  <c r="R17" i="12"/>
  <c r="M38" i="12"/>
  <c r="K16" i="12"/>
  <c r="O15" i="12"/>
  <c r="R15" i="12"/>
  <c r="N14" i="12"/>
  <c r="K33" i="12"/>
  <c r="D12" i="11"/>
  <c r="D15" i="11"/>
  <c r="D11" i="11"/>
  <c r="D10" i="11"/>
  <c r="D9" i="11"/>
  <c r="D8" i="11"/>
  <c r="A4" i="11"/>
  <c r="A3" i="11"/>
  <c r="A3" i="10"/>
  <c r="A4" i="2"/>
  <c r="A3" i="2"/>
  <c r="A4" i="6"/>
  <c r="A3" i="6"/>
  <c r="A4" i="1"/>
  <c r="A3" i="1"/>
  <c r="P20" i="12"/>
  <c r="R23" i="12"/>
  <c r="M36" i="12"/>
  <c r="C45" i="6"/>
  <c r="C47" i="1"/>
</calcChain>
</file>

<file path=xl/sharedStrings.xml><?xml version="1.0" encoding="utf-8"?>
<sst xmlns="http://schemas.openxmlformats.org/spreadsheetml/2006/main" count="239" uniqueCount="219">
  <si>
    <t>EXPENDITURES</t>
  </si>
  <si>
    <t>PRIOR YEAR DEFICIT (SURPLUS) per G/L FUND BALANCE</t>
  </si>
  <si>
    <r>
      <t xml:space="preserve">Supplies and Materials: </t>
    </r>
    <r>
      <rPr>
        <sz val="8"/>
        <rFont val="Arial"/>
        <family val="2"/>
      </rPr>
      <t>(List major supply categories)</t>
    </r>
  </si>
  <si>
    <r>
      <t xml:space="preserve">NON-CAPITALIZED EQUIPMENT PURCHASES </t>
    </r>
    <r>
      <rPr>
        <sz val="8"/>
        <rFont val="Arial"/>
        <family val="2"/>
      </rPr>
      <t>(&lt;$5000)</t>
    </r>
  </si>
  <si>
    <t>Other Major Expense Categories:</t>
  </si>
  <si>
    <r>
      <t xml:space="preserve">Salaries and Benefits </t>
    </r>
    <r>
      <rPr>
        <sz val="8"/>
        <rFont val="Arial"/>
        <family val="2"/>
      </rPr>
      <t>(Attachment A: Personnel Expenditure Calc)</t>
    </r>
  </si>
  <si>
    <r>
      <t>INDIRECT COST ALLOCATION</t>
    </r>
    <r>
      <rPr>
        <sz val="8"/>
        <rFont val="Arial"/>
        <family val="2"/>
      </rPr>
      <t xml:space="preserve"> (Specialized Service Centers Only)</t>
    </r>
  </si>
  <si>
    <t>Unallowable Expenditures</t>
  </si>
  <si>
    <t>Advertising</t>
  </si>
  <si>
    <t>Alumni Costs</t>
  </si>
  <si>
    <t>Commencement/Convocation Costs</t>
  </si>
  <si>
    <t>Contigency Reserve Costs</t>
  </si>
  <si>
    <t>Donations or Contributions</t>
  </si>
  <si>
    <t>Entertainment including:</t>
  </si>
  <si>
    <t xml:space="preserve">     Meals</t>
  </si>
  <si>
    <t xml:space="preserve">     Alcoholic Beverages</t>
  </si>
  <si>
    <t xml:space="preserve">     Social Activities</t>
  </si>
  <si>
    <t xml:space="preserve">     Tickets to Shows or Sports events</t>
  </si>
  <si>
    <t xml:space="preserve">     Rental</t>
  </si>
  <si>
    <t>Fines or Penalties</t>
  </si>
  <si>
    <t>Fund Raising</t>
  </si>
  <si>
    <t>Housing/Housing Allowancees/Personal Living Expenses</t>
  </si>
  <si>
    <t>Interest</t>
  </si>
  <si>
    <t>Investment Counsel</t>
  </si>
  <si>
    <t>Legal Costs</t>
  </si>
  <si>
    <t>Lobbying</t>
  </si>
  <si>
    <t>Membership to Community or Civic Organization</t>
  </si>
  <si>
    <t>Personal use of Goods or Services</t>
  </si>
  <si>
    <t>Public Relations</t>
  </si>
  <si>
    <t>Student Publications</t>
  </si>
  <si>
    <t>Intramural Activities</t>
  </si>
  <si>
    <t>Student Clubs</t>
  </si>
  <si>
    <t>Travel and Subsistence Costs of Trustees</t>
  </si>
  <si>
    <t>Amount</t>
  </si>
  <si>
    <t>Name</t>
  </si>
  <si>
    <t>Job Title</t>
  </si>
  <si>
    <t xml:space="preserve">DEPRECIATION SCHEDULE </t>
  </si>
  <si>
    <t>Initial Cost of Equipment</t>
  </si>
  <si>
    <t>Date of</t>
  </si>
  <si>
    <t>Salvage</t>
  </si>
  <si>
    <t>Percentage</t>
  </si>
  <si>
    <t>Useful</t>
  </si>
  <si>
    <t xml:space="preserve">Number of </t>
  </si>
  <si>
    <t>Purchase</t>
  </si>
  <si>
    <t>Amt charged</t>
  </si>
  <si>
    <t>Value</t>
  </si>
  <si>
    <t>Recharge</t>
  </si>
  <si>
    <t>to be</t>
  </si>
  <si>
    <t>Life</t>
  </si>
  <si>
    <t>Months</t>
  </si>
  <si>
    <t>(mm/dd/yy)</t>
  </si>
  <si>
    <t>to reserve</t>
  </si>
  <si>
    <t>to other</t>
  </si>
  <si>
    <t>Usage</t>
  </si>
  <si>
    <t>Depreciated</t>
  </si>
  <si>
    <t>(Months)</t>
  </si>
  <si>
    <t>Depreciation</t>
  </si>
  <si>
    <t>account</t>
  </si>
  <si>
    <t>fund sources</t>
  </si>
  <si>
    <t>(1)</t>
  </si>
  <si>
    <t>(2)</t>
  </si>
  <si>
    <t>(3)</t>
  </si>
  <si>
    <t>(4)</t>
  </si>
  <si>
    <t>(5)</t>
  </si>
  <si>
    <t>(6)</t>
  </si>
  <si>
    <t>(7)</t>
  </si>
  <si>
    <t>(8)</t>
  </si>
  <si>
    <t>(9)</t>
  </si>
  <si>
    <t>(10)</t>
  </si>
  <si>
    <t>(11)</t>
  </si>
  <si>
    <t>(12)</t>
  </si>
  <si>
    <t>TOTALS</t>
  </si>
  <si>
    <t>*  Do not delete equipment from depreciation schedule until it has been either replaced or salvaged.</t>
  </si>
  <si>
    <t>SERVICE CENTER DEPRECIATION CALCULATION</t>
  </si>
  <si>
    <t>Cost of goods purchased for resale</t>
  </si>
  <si>
    <t>SERVICE CENTER OPERATING EXPENSES</t>
  </si>
  <si>
    <t>TOTAL SUPPLIES &amp; OPERATING EXPENSES</t>
  </si>
  <si>
    <t>Total Supplies</t>
  </si>
  <si>
    <t>Total Other Expenses</t>
  </si>
  <si>
    <t>Supplies and Materials:</t>
  </si>
  <si>
    <t>Complete 'Operating Expenses' schedule</t>
  </si>
  <si>
    <t>How is the annual number of units determined?  (Attach extra documentation if necessary)</t>
  </si>
  <si>
    <t>BILLING RATE:</t>
  </si>
  <si>
    <t>Total COGS</t>
  </si>
  <si>
    <t>Cost of Goods Sold</t>
  </si>
  <si>
    <t>(list description)</t>
  </si>
  <si>
    <t xml:space="preserve">Fiscal Year:  </t>
  </si>
  <si>
    <t xml:space="preserve">Service Center Name:  </t>
  </si>
  <si>
    <t>Service Center Manager:</t>
  </si>
  <si>
    <t>(For example: paper, janitorial supplies, office supplies, postage)</t>
  </si>
  <si>
    <t>Personal Use of State Owned Vehicle</t>
  </si>
  <si>
    <t>Membership to Social or Dining Clubs</t>
  </si>
  <si>
    <t>Please Note:</t>
  </si>
  <si>
    <t xml:space="preserve">If you already have a depreciation schedule, you may include it instead of completing this form.  </t>
  </si>
  <si>
    <t>TOTAL EXPENDITURES FOR OPERATIONS (Sum lines 41 through 43)</t>
  </si>
  <si>
    <t>TOTAL SUPPLIES &amp; OPERATING EXPENSES (Sum lines 17 through 40)</t>
  </si>
  <si>
    <r>
      <t xml:space="preserve">   TOTAL EXPENDITURES FOR RATE </t>
    </r>
    <r>
      <rPr>
        <sz val="8"/>
        <rFont val="Arial"/>
        <family val="2"/>
      </rPr>
      <t>(Sum lines 44 through 49)</t>
    </r>
  </si>
  <si>
    <t>Include operating expenses for the fiscal year on this page.</t>
  </si>
  <si>
    <t>List each type of supply.  These are example categories:</t>
  </si>
  <si>
    <t>Other expenses (example categories, change if necessary):</t>
  </si>
  <si>
    <t>1) List description of item in column 1, Description.</t>
  </si>
  <si>
    <t>Equipment Description</t>
  </si>
  <si>
    <t>2) The purchase date goes in column 2.</t>
  </si>
  <si>
    <t>3) Initial cost of equipment: the amount paid from your account goes in column 3, if another account</t>
  </si>
  <si>
    <t xml:space="preserve">    contributed put it in Column 4.  The amount paid by another account does not count toward </t>
  </si>
  <si>
    <t xml:space="preserve">    depreciation.  Equipment purchased with Federal funds is not to be depreciated, either.</t>
  </si>
  <si>
    <t>5) Recharge Usage: if the equipment is shared with another service center that is also claiming it as a</t>
  </si>
  <si>
    <t xml:space="preserve">    depreciable asset, list the percentage of use by your service center here.  For example, if you use the</t>
  </si>
  <si>
    <t xml:space="preserve">    equipment on Monday and another department uses it Tuesday through Friday, you could list 20%</t>
  </si>
  <si>
    <t>6) Column 7, Amount to be Depreciated, is calculated for you.</t>
  </si>
  <si>
    <t>7) Useful Life (column 8) - how many months the equipment is good for.  This is a standard rate</t>
  </si>
  <si>
    <t xml:space="preserve">8) Number of months depreciated.  This section is to help calculate your total expenditures for the </t>
  </si>
  <si>
    <t xml:space="preserve">    current year and projected for next year.  These numbers automatically carry over to the "Total</t>
  </si>
  <si>
    <t xml:space="preserve">    Costs" tab.  </t>
  </si>
  <si>
    <r>
      <t xml:space="preserve">Other costs (only list those </t>
    </r>
    <r>
      <rPr>
        <b/>
        <sz val="8"/>
        <rFont val="Arial"/>
        <family val="2"/>
      </rPr>
      <t>NOT</t>
    </r>
    <r>
      <rPr>
        <sz val="8"/>
        <rFont val="Arial"/>
        <family val="2"/>
      </rPr>
      <t xml:space="preserve"> on other schedules):</t>
    </r>
  </si>
  <si>
    <t xml:space="preserve">    Enter the number of months the equipment was in use in the current fiscal year in column 9.</t>
  </si>
  <si>
    <t xml:space="preserve">    Enter the number of months the equipment will be in use in the next fiscal year in column 10.</t>
  </si>
  <si>
    <t>Projected</t>
  </si>
  <si>
    <t>9) If equipment has been fully depreciated (it is older than it's useful life), include the equipment on the list</t>
  </si>
  <si>
    <t xml:space="preserve">    but do not list any months in column 9 or 10.  This will prevent depreciation for the piece of equpment</t>
  </si>
  <si>
    <t xml:space="preserve">    from being recorded as part of the service centers costs.  </t>
  </si>
  <si>
    <t xml:space="preserve">    Note that equipment must cost at least $5,000 to be depreciated; if it costs less then it should</t>
  </si>
  <si>
    <t xml:space="preserve">    be treated as an operating expense (see tab for "Operating Expenses").</t>
  </si>
  <si>
    <t>4) Salvage value  (column 5) - what the equipment will be worth when it is sold.  Often "zero," or 10 percent.</t>
  </si>
  <si>
    <t xml:space="preserve">    (one day out of five) in this column.  Often this will be 100%.</t>
  </si>
  <si>
    <t>Bad Debt</t>
  </si>
  <si>
    <t>Totals</t>
  </si>
  <si>
    <t>Depreciation Instructions:</t>
  </si>
  <si>
    <t>SERVICE CENTER RATE CALCULATION - SUMMARY</t>
  </si>
  <si>
    <t>$</t>
  </si>
  <si>
    <t>The purpose of this form is to show the equipment in use by the service center and the amount of depreciation recorded in each fiscal year.  If your service</t>
  </si>
  <si>
    <t>depreciation for the year on the "Total Costs" page if you do not complete this page of the worksheet.</t>
  </si>
  <si>
    <t>center is already calculating depreciation, you may submit your existing depreciation report instead of completing this form.  Please manually type in the total</t>
  </si>
  <si>
    <t>Total</t>
  </si>
  <si>
    <t>depreciation</t>
  </si>
  <si>
    <t>accumulated</t>
  </si>
  <si>
    <t>depreciated</t>
  </si>
  <si>
    <t>months</t>
  </si>
  <si>
    <t>through year end</t>
  </si>
  <si>
    <t>The University of Iowa</t>
  </si>
  <si>
    <t>Cost Model</t>
  </si>
  <si>
    <r>
      <t>LESS UNALLOWED COSTS</t>
    </r>
    <r>
      <rPr>
        <sz val="8"/>
        <rFont val="Arial"/>
        <family val="2"/>
      </rPr>
      <t xml:space="preserve"> (Attachment B)</t>
    </r>
  </si>
  <si>
    <t>Total Personnel Expenditures to Applications</t>
  </si>
  <si>
    <t>Training/Travel</t>
  </si>
  <si>
    <t>QTY</t>
  </si>
  <si>
    <t>Price</t>
  </si>
  <si>
    <t>Annual Amt</t>
  </si>
  <si>
    <t>Total Equipment</t>
  </si>
  <si>
    <t>EQUIPMENT DETAIL</t>
  </si>
  <si>
    <t xml:space="preserve">    set by the University.  It does not matter if you intend to use the equipment for more or less </t>
  </si>
  <si>
    <t xml:space="preserve">    than the useful life - general accounting principles state that similar items be treated by the same</t>
  </si>
  <si>
    <t xml:space="preserve">    rules of depreciation.</t>
  </si>
  <si>
    <t>Event sponsorship</t>
  </si>
  <si>
    <t>Operating Expenses</t>
  </si>
  <si>
    <t>Office Supply (paper, BizHub service, long-distance, etc.)</t>
  </si>
  <si>
    <t>Software licenses</t>
  </si>
  <si>
    <t>OFFICE EQUIPMENT LISTING (Service Center staff only)</t>
  </si>
  <si>
    <t>Total Cost</t>
  </si>
  <si>
    <t>Useful Life</t>
  </si>
  <si>
    <r>
      <t xml:space="preserve">EQUIPMENT DEPRECIATION </t>
    </r>
    <r>
      <rPr>
        <sz val="8"/>
        <rFont val="Arial"/>
        <family val="2"/>
      </rPr>
      <t>(One Year - See Equipment Tab)</t>
    </r>
  </si>
  <si>
    <t>Service Center MFK's:</t>
  </si>
  <si>
    <t>Hourly Rate:</t>
  </si>
  <si>
    <t xml:space="preserve">Project Hours : # of hours working on a project.  </t>
  </si>
  <si>
    <t>Virtual server space</t>
  </si>
  <si>
    <t>Voucher #</t>
  </si>
  <si>
    <t>Note</t>
  </si>
  <si>
    <t>Actual Amount</t>
  </si>
  <si>
    <t>Phone/Data monthly charges</t>
  </si>
  <si>
    <t xml:space="preserve">Usind </t>
  </si>
  <si>
    <t>Began journal entries in March</t>
  </si>
  <si>
    <t>DACCT's</t>
  </si>
  <si>
    <t>FY 2013</t>
  </si>
  <si>
    <t>In Service</t>
  </si>
  <si>
    <t>Date Placed</t>
  </si>
  <si>
    <t>Rates are Requested</t>
  </si>
  <si>
    <t>Projected to YE</t>
  </si>
  <si>
    <t>Year for Which</t>
  </si>
  <si>
    <t>Current Fiscal Year</t>
  </si>
  <si>
    <t xml:space="preserve">                     and put zeros in the Expense column.</t>
  </si>
  <si>
    <r>
      <t>IMPORTANT</t>
    </r>
    <r>
      <rPr>
        <sz val="10"/>
        <rFont val="Arial"/>
        <family val="2"/>
      </rPr>
      <t xml:space="preserve"> - if none of these costs occurred check here -------&gt;</t>
    </r>
  </si>
  <si>
    <t>PERSONNEL EXPENDITURES FOR RATE CALCULATION*</t>
  </si>
  <si>
    <t>FY 2014</t>
  </si>
  <si>
    <t>Student Admin Wages</t>
  </si>
  <si>
    <t>Printing Costs</t>
  </si>
  <si>
    <t>DACCT's Per Month</t>
  </si>
  <si>
    <t>Internal Rate</t>
  </si>
  <si>
    <t>Approved Hourly Rate:</t>
  </si>
  <si>
    <t xml:space="preserve">Subscriptions/Memberships </t>
  </si>
  <si>
    <t xml:space="preserve"> </t>
  </si>
  <si>
    <t>FY 2025</t>
  </si>
  <si>
    <t>[DEPARTMENT]</t>
  </si>
  <si>
    <t>Departmental Administrator:</t>
  </si>
  <si>
    <t>Location:</t>
  </si>
  <si>
    <t>Service Center Accountant:</t>
  </si>
  <si>
    <t>To be completed by Department</t>
  </si>
  <si>
    <t>FY2024</t>
  </si>
  <si>
    <t>FY2025</t>
  </si>
  <si>
    <t>Annual Fringe Benefits</t>
  </si>
  <si>
    <t>FTE % to Center</t>
  </si>
  <si>
    <t>Personnel Costs to Center</t>
  </si>
  <si>
    <t>ATTACHMENT A: SUBSIDY SCHEDULE</t>
  </si>
  <si>
    <t>Attachment B: Unallowable Expenditures</t>
  </si>
  <si>
    <t>Estimated Merit Increase</t>
  </si>
  <si>
    <t xml:space="preserve"> Current Annual Salary</t>
  </si>
  <si>
    <t>Subsidy MFK Account</t>
  </si>
  <si>
    <t>Description of Subsidy</t>
  </si>
  <si>
    <t>Cost of Subsidy</t>
  </si>
  <si>
    <t>Number of Projected Billable Hours per year</t>
  </si>
  <si>
    <t>*Rate setting should be using anticipated billable hours/units expected in the coming year. If you have multiple rates, please show anticipated billable usage at each rate. Total expected revenue should be enough to cover total expected expentures and rates should be set as such.</t>
  </si>
  <si>
    <t>*Please enter any employee with a portion of their appointment tied to the service center</t>
  </si>
  <si>
    <t>**Note = FTE % to Center should include any College subsidy; do not include % of FTE unrelated to Service Center</t>
  </si>
  <si>
    <t>Personnel Subsidy</t>
  </si>
  <si>
    <t>Non-personnel Subsidy</t>
  </si>
  <si>
    <t>% Of Center FTE Subsidized</t>
  </si>
  <si>
    <t>Total Non-personnel Subsidy</t>
  </si>
  <si>
    <t>Total Personnel Subsidy</t>
  </si>
  <si>
    <r>
      <t>LESS PERSONNEL SUBSIDY</t>
    </r>
    <r>
      <rPr>
        <sz val="8"/>
        <rFont val="Arial"/>
        <family val="2"/>
      </rPr>
      <t xml:space="preserve"> (Attach Details or Attachment A)</t>
    </r>
  </si>
  <si>
    <r>
      <t xml:space="preserve">LESS NON-PERSONNEL SUBSIDY </t>
    </r>
    <r>
      <rPr>
        <sz val="8"/>
        <rFont val="Arial"/>
        <family val="2"/>
      </rPr>
      <t>(Attach Details or Attachment A)</t>
    </r>
  </si>
  <si>
    <t>Cost of goods sold (only use if you have a retail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</si>
</sst>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s>
  <fonts count="16" x14ac:knownFonts="1">
    <font>
      <sz val="10"/>
      <name val="Arial"/>
    </font>
    <font>
      <sz val="10"/>
      <name val="Arial"/>
      <family val="2"/>
    </font>
    <font>
      <b/>
      <sz val="11"/>
      <name val="Arial"/>
      <family val="2"/>
    </font>
    <font>
      <sz val="9"/>
      <name val="Arial"/>
      <family val="2"/>
    </font>
    <font>
      <sz val="8"/>
      <name val="Arial"/>
      <family val="2"/>
    </font>
    <font>
      <b/>
      <sz val="8"/>
      <name val="Arial"/>
      <family val="2"/>
    </font>
    <font>
      <b/>
      <sz val="10"/>
      <name val="Arial"/>
      <family val="2"/>
    </font>
    <font>
      <sz val="10"/>
      <color indexed="12"/>
      <name val="Arial"/>
      <family val="2"/>
    </font>
    <font>
      <sz val="6"/>
      <name val="Arial"/>
      <family val="2"/>
    </font>
    <font>
      <sz val="10"/>
      <name val="Arial"/>
      <family val="2"/>
    </font>
    <font>
      <b/>
      <sz val="9"/>
      <name val="Arial"/>
      <family val="2"/>
    </font>
    <font>
      <i/>
      <sz val="8"/>
      <name val="Arial"/>
      <family val="2"/>
    </font>
    <font>
      <sz val="12"/>
      <name val="Arial"/>
      <family val="2"/>
    </font>
    <font>
      <sz val="11"/>
      <name val="Calibri"/>
      <family val="2"/>
    </font>
    <font>
      <b/>
      <sz val="11"/>
      <name val="Calibri"/>
      <family val="2"/>
    </font>
    <font>
      <sz val="10"/>
      <name val="Arial"/>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0"/>
        <bgColor indexed="64"/>
      </patternFill>
    </fill>
    <fill>
      <patternFill patternType="solid">
        <fgColor theme="0"/>
        <bgColor indexed="64"/>
      </patternFill>
    </fill>
    <fill>
      <patternFill patternType="solid">
        <fgColor rgb="FF00CCFF"/>
        <bgColor indexed="64"/>
      </patternFill>
    </fill>
    <fill>
      <patternFill patternType="solid">
        <fgColor rgb="FFCCFFCC"/>
        <bgColor indexed="64"/>
      </patternFill>
    </fill>
    <fill>
      <patternFill patternType="solid">
        <fgColor theme="6"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5" fillId="0" borderId="0" applyFont="0" applyFill="0" applyBorder="0" applyAlignment="0" applyProtection="0"/>
  </cellStyleXfs>
  <cellXfs count="239">
    <xf numFmtId="0" fontId="0" fillId="0" borderId="0" xfId="0"/>
    <xf numFmtId="0" fontId="3" fillId="0" borderId="0" xfId="0" applyFont="1"/>
    <xf numFmtId="0" fontId="4" fillId="0" borderId="0" xfId="0" applyFont="1"/>
    <xf numFmtId="0" fontId="3"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0" xfId="0" applyFont="1"/>
    <xf numFmtId="0" fontId="5" fillId="2" borderId="5" xfId="0" applyFont="1" applyFill="1" applyBorder="1"/>
    <xf numFmtId="0" fontId="4" fillId="2" borderId="6" xfId="0" applyFont="1" applyFill="1" applyBorder="1"/>
    <xf numFmtId="0" fontId="4" fillId="2" borderId="1" xfId="0" applyFont="1" applyFill="1" applyBorder="1"/>
    <xf numFmtId="0" fontId="4" fillId="2" borderId="7" xfId="0" applyFont="1" applyFill="1" applyBorder="1"/>
    <xf numFmtId="0" fontId="5" fillId="0" borderId="0" xfId="0" applyFont="1" applyAlignment="1">
      <alignment horizontal="right"/>
    </xf>
    <xf numFmtId="0" fontId="5" fillId="3" borderId="8" xfId="0" applyFont="1" applyFill="1" applyBorder="1" applyAlignment="1">
      <alignment horizontal="right" vertic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5" fillId="2" borderId="16" xfId="0" applyFont="1" applyFill="1" applyBorder="1"/>
    <xf numFmtId="0" fontId="4" fillId="2" borderId="17" xfId="0" applyFont="1" applyFill="1" applyBorder="1"/>
    <xf numFmtId="0" fontId="5" fillId="0" borderId="9" xfId="0" applyFont="1" applyBorder="1"/>
    <xf numFmtId="0" fontId="5" fillId="0" borderId="11" xfId="0" applyFont="1" applyBorder="1"/>
    <xf numFmtId="4" fontId="5" fillId="0" borderId="18" xfId="0" applyNumberFormat="1" applyFont="1" applyBorder="1"/>
    <xf numFmtId="4" fontId="4" fillId="0" borderId="19" xfId="0" applyNumberFormat="1" applyFont="1" applyBorder="1"/>
    <xf numFmtId="4" fontId="5" fillId="0" borderId="20" xfId="0" applyNumberFormat="1" applyFont="1" applyBorder="1"/>
    <xf numFmtId="4" fontId="4" fillId="0" borderId="21" xfId="0" applyNumberFormat="1" applyFont="1" applyBorder="1"/>
    <xf numFmtId="0" fontId="4" fillId="0" borderId="14" xfId="0" applyFont="1" applyBorder="1" applyAlignment="1">
      <alignment vertical="center"/>
    </xf>
    <xf numFmtId="0" fontId="4" fillId="0" borderId="15" xfId="0" applyFont="1" applyBorder="1" applyAlignment="1">
      <alignment horizontal="right" vertical="center"/>
    </xf>
    <xf numFmtId="0" fontId="0" fillId="0" borderId="0" xfId="0" applyAlignment="1">
      <alignment vertical="center"/>
    </xf>
    <xf numFmtId="0" fontId="5" fillId="0" borderId="9" xfId="0" applyFont="1" applyBorder="1" applyAlignment="1">
      <alignment vertical="center"/>
    </xf>
    <xf numFmtId="0" fontId="4" fillId="0" borderId="19" xfId="0" applyFont="1" applyBorder="1" applyAlignment="1">
      <alignment horizontal="right" vertical="center"/>
    </xf>
    <xf numFmtId="0" fontId="5" fillId="0" borderId="18" xfId="0" applyFont="1" applyBorder="1" applyAlignment="1">
      <alignment vertical="center"/>
    </xf>
    <xf numFmtId="0" fontId="5" fillId="0" borderId="20" xfId="0" applyFont="1" applyBorder="1" applyAlignment="1">
      <alignment vertical="center"/>
    </xf>
    <xf numFmtId="0" fontId="4" fillId="0" borderId="21" xfId="0" applyFont="1" applyBorder="1" applyAlignment="1">
      <alignment vertical="center"/>
    </xf>
    <xf numFmtId="0" fontId="4" fillId="0" borderId="10" xfId="0" applyFont="1" applyBorder="1" applyAlignment="1">
      <alignment vertical="center"/>
    </xf>
    <xf numFmtId="0" fontId="5" fillId="0" borderId="22" xfId="0" applyFont="1" applyBorder="1" applyAlignment="1">
      <alignment vertical="center"/>
    </xf>
    <xf numFmtId="0" fontId="4" fillId="0" borderId="23" xfId="0" applyFont="1" applyBorder="1" applyAlignment="1">
      <alignment vertical="center"/>
    </xf>
    <xf numFmtId="0" fontId="2" fillId="3" borderId="0" xfId="0" applyFont="1" applyFill="1" applyAlignment="1">
      <alignment horizontal="left" vertical="center"/>
    </xf>
    <xf numFmtId="0" fontId="0" fillId="0" borderId="0" xfId="0" applyAlignment="1">
      <alignment horizontal="center" vertical="center"/>
    </xf>
    <xf numFmtId="0" fontId="0" fillId="0" borderId="0" xfId="0" applyAlignment="1">
      <alignment horizontal="center"/>
    </xf>
    <xf numFmtId="0" fontId="0" fillId="0" borderId="28" xfId="0" applyBorder="1"/>
    <xf numFmtId="0" fontId="0" fillId="0" borderId="0" xfId="0" applyAlignment="1">
      <alignment horizontal="right"/>
    </xf>
    <xf numFmtId="4" fontId="0" fillId="0" borderId="0" xfId="0" applyNumberFormat="1"/>
    <xf numFmtId="0" fontId="8" fillId="0" borderId="0" xfId="0" applyFont="1"/>
    <xf numFmtId="0" fontId="2" fillId="2" borderId="5" xfId="0" applyFont="1" applyFill="1" applyBorder="1" applyAlignment="1">
      <alignment horizontal="centerContinuous" vertical="center"/>
    </xf>
    <xf numFmtId="0" fontId="2" fillId="2" borderId="29"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9" fillId="0" borderId="0" xfId="0" applyFont="1" applyProtection="1">
      <protection locked="0"/>
    </xf>
    <xf numFmtId="0" fontId="9" fillId="0" borderId="0" xfId="0" applyFont="1"/>
    <xf numFmtId="3" fontId="9" fillId="0" borderId="0" xfId="0" applyNumberFormat="1" applyFont="1"/>
    <xf numFmtId="9" fontId="9" fillId="0" borderId="0" xfId="0" applyNumberFormat="1" applyFont="1"/>
    <xf numFmtId="0" fontId="6" fillId="0" borderId="0" xfId="0" applyFont="1"/>
    <xf numFmtId="9" fontId="9" fillId="0" borderId="0" xfId="0" applyNumberFormat="1" applyFont="1" applyProtection="1">
      <protection locked="0"/>
    </xf>
    <xf numFmtId="0" fontId="4" fillId="0" borderId="20" xfId="0" applyFont="1" applyBorder="1"/>
    <xf numFmtId="0" fontId="4" fillId="0" borderId="21" xfId="0" applyFont="1" applyBorder="1"/>
    <xf numFmtId="0" fontId="5" fillId="0" borderId="5" xfId="0" applyFont="1" applyBorder="1"/>
    <xf numFmtId="0" fontId="4" fillId="0" borderId="6" xfId="0" applyFont="1" applyBorder="1"/>
    <xf numFmtId="0" fontId="11" fillId="0" borderId="11" xfId="0" applyFont="1" applyBorder="1"/>
    <xf numFmtId="0" fontId="4" fillId="0" borderId="11" xfId="0" applyFont="1" applyBorder="1" applyAlignment="1">
      <alignment horizontal="center"/>
    </xf>
    <xf numFmtId="0" fontId="2" fillId="2" borderId="32" xfId="0" applyFont="1" applyFill="1" applyBorder="1" applyAlignment="1">
      <alignment horizontal="centerContinuous" vertical="center"/>
    </xf>
    <xf numFmtId="0" fontId="2" fillId="2" borderId="28" xfId="0" applyFont="1" applyFill="1" applyBorder="1" applyAlignment="1">
      <alignment horizontal="centerContinuous" vertical="center"/>
    </xf>
    <xf numFmtId="0" fontId="5" fillId="0" borderId="12" xfId="0" applyFont="1" applyBorder="1" applyAlignment="1">
      <alignment horizontal="right"/>
    </xf>
    <xf numFmtId="0" fontId="4" fillId="0" borderId="34" xfId="0" applyFont="1" applyBorder="1"/>
    <xf numFmtId="0" fontId="5" fillId="0" borderId="10" xfId="0" applyFont="1" applyBorder="1" applyAlignment="1">
      <alignment horizontal="right"/>
    </xf>
    <xf numFmtId="0" fontId="0" fillId="0" borderId="32" xfId="0" applyBorder="1"/>
    <xf numFmtId="0" fontId="0" fillId="0" borderId="33" xfId="0" applyBorder="1"/>
    <xf numFmtId="0" fontId="11" fillId="0" borderId="35" xfId="0" applyFont="1" applyBorder="1"/>
    <xf numFmtId="43" fontId="4" fillId="0" borderId="30" xfId="1" applyFont="1" applyFill="1" applyBorder="1"/>
    <xf numFmtId="43" fontId="4" fillId="0" borderId="31" xfId="1" applyFont="1" applyBorder="1"/>
    <xf numFmtId="43" fontId="4" fillId="0" borderId="25" xfId="1" applyFont="1" applyBorder="1"/>
    <xf numFmtId="43" fontId="4" fillId="0" borderId="27" xfId="1" applyFont="1" applyBorder="1"/>
    <xf numFmtId="43" fontId="4" fillId="0" borderId="30" xfId="1" applyFont="1" applyBorder="1"/>
    <xf numFmtId="43" fontId="4" fillId="0" borderId="36" xfId="1" applyFont="1" applyBorder="1"/>
    <xf numFmtId="43" fontId="4" fillId="0" borderId="36" xfId="1" applyFont="1" applyBorder="1" applyAlignment="1">
      <alignment vertical="center"/>
    </xf>
    <xf numFmtId="43" fontId="4" fillId="3" borderId="8" xfId="1" applyFont="1" applyFill="1" applyBorder="1" applyAlignment="1">
      <alignment vertical="center"/>
    </xf>
    <xf numFmtId="43" fontId="4" fillId="0" borderId="0" xfId="1" applyFont="1" applyBorder="1"/>
    <xf numFmtId="0" fontId="4" fillId="0" borderId="0" xfId="0" applyFont="1" applyAlignment="1">
      <alignment horizontal="right"/>
    </xf>
    <xf numFmtId="0" fontId="3" fillId="0" borderId="0" xfId="0" applyFont="1" applyAlignment="1">
      <alignment horizontal="center"/>
    </xf>
    <xf numFmtId="0" fontId="6" fillId="0" borderId="1" xfId="0" applyFont="1" applyBorder="1"/>
    <xf numFmtId="1" fontId="6" fillId="0" borderId="1" xfId="0" applyNumberFormat="1" applyFont="1" applyBorder="1" applyAlignment="1">
      <alignment horizontal="center"/>
    </xf>
    <xf numFmtId="0" fontId="10" fillId="0" borderId="0" xfId="0" applyFont="1"/>
    <xf numFmtId="43" fontId="4" fillId="4" borderId="1" xfId="1" applyFont="1" applyFill="1" applyBorder="1"/>
    <xf numFmtId="43" fontId="4" fillId="4" borderId="37" xfId="1" applyFont="1" applyFill="1" applyBorder="1" applyAlignment="1">
      <alignment vertical="center"/>
    </xf>
    <xf numFmtId="43" fontId="0" fillId="0" borderId="0" xfId="0" applyNumberFormat="1"/>
    <xf numFmtId="43" fontId="4" fillId="4" borderId="25" xfId="1" applyFont="1" applyFill="1" applyBorder="1"/>
    <xf numFmtId="43" fontId="4" fillId="4" borderId="30" xfId="1" applyFont="1" applyFill="1" applyBorder="1"/>
    <xf numFmtId="43" fontId="4" fillId="5" borderId="38" xfId="1" applyFont="1" applyFill="1" applyBorder="1"/>
    <xf numFmtId="43" fontId="4" fillId="5" borderId="39" xfId="1" applyFont="1" applyFill="1" applyBorder="1" applyAlignment="1">
      <alignment vertical="center"/>
    </xf>
    <xf numFmtId="4" fontId="0" fillId="6" borderId="40" xfId="0" applyNumberFormat="1" applyFill="1" applyBorder="1"/>
    <xf numFmtId="43" fontId="4" fillId="6" borderId="1" xfId="1" applyFont="1" applyFill="1" applyBorder="1"/>
    <xf numFmtId="43" fontId="4" fillId="6" borderId="39" xfId="1" applyFont="1" applyFill="1" applyBorder="1" applyAlignment="1">
      <alignment vertical="center"/>
    </xf>
    <xf numFmtId="43" fontId="4" fillId="6" borderId="31" xfId="1" applyFont="1" applyFill="1" applyBorder="1"/>
    <xf numFmtId="43" fontId="4" fillId="6" borderId="31" xfId="1" applyFont="1" applyFill="1" applyBorder="1" applyAlignment="1">
      <alignment vertical="center"/>
    </xf>
    <xf numFmtId="43" fontId="4" fillId="6" borderId="30" xfId="1" applyFont="1" applyFill="1" applyBorder="1" applyAlignment="1">
      <alignment vertical="center"/>
    </xf>
    <xf numFmtId="0" fontId="11" fillId="0" borderId="11" xfId="0" quotePrefix="1" applyFont="1" applyBorder="1"/>
    <xf numFmtId="4" fontId="4" fillId="0" borderId="20" xfId="0" applyNumberFormat="1" applyFont="1" applyBorder="1" applyAlignment="1">
      <alignment horizontal="left"/>
    </xf>
    <xf numFmtId="0" fontId="10" fillId="0" borderId="1" xfId="0" applyFont="1" applyBorder="1" applyAlignment="1">
      <alignment horizontal="center"/>
    </xf>
    <xf numFmtId="0" fontId="0" fillId="0" borderId="9" xfId="0" applyBorder="1"/>
    <xf numFmtId="0" fontId="0" fillId="0" borderId="10" xfId="0" applyBorder="1"/>
    <xf numFmtId="44" fontId="5" fillId="6" borderId="1" xfId="1" applyNumberFormat="1" applyFont="1" applyFill="1" applyBorder="1"/>
    <xf numFmtId="0" fontId="9" fillId="0" borderId="0" xfId="0" applyFont="1" applyAlignment="1">
      <alignment horizontal="right"/>
    </xf>
    <xf numFmtId="43" fontId="1" fillId="6" borderId="25" xfId="1" applyFill="1" applyBorder="1"/>
    <xf numFmtId="0" fontId="4" fillId="0" borderId="0" xfId="0" applyFont="1" applyAlignment="1">
      <alignment horizontal="center"/>
    </xf>
    <xf numFmtId="0" fontId="4" fillId="0" borderId="12" xfId="0" applyFont="1" applyBorder="1" applyAlignment="1">
      <alignment horizontal="right"/>
    </xf>
    <xf numFmtId="0" fontId="9" fillId="0" borderId="0" xfId="0" applyFont="1" applyAlignment="1">
      <alignment vertical="center"/>
    </xf>
    <xf numFmtId="164" fontId="9" fillId="0" borderId="0" xfId="0" applyNumberFormat="1" applyFont="1" applyProtection="1">
      <protection locked="0"/>
    </xf>
    <xf numFmtId="0" fontId="9" fillId="0" borderId="0" xfId="0" applyFont="1" applyAlignment="1" applyProtection="1">
      <alignment horizontal="center" vertical="center"/>
      <protection locked="0"/>
    </xf>
    <xf numFmtId="164" fontId="9" fillId="0" borderId="0" xfId="0" applyNumberFormat="1" applyFont="1" applyAlignment="1" applyProtection="1">
      <alignment horizontal="center" vertical="center"/>
      <protection locked="0"/>
    </xf>
    <xf numFmtId="0" fontId="1" fillId="0" borderId="0" xfId="0" applyFont="1"/>
    <xf numFmtId="0" fontId="1" fillId="0" borderId="0" xfId="0" applyFont="1" applyProtection="1">
      <protection locked="0"/>
    </xf>
    <xf numFmtId="4" fontId="6" fillId="0" borderId="0" xfId="0" applyNumberFormat="1" applyFont="1"/>
    <xf numFmtId="0" fontId="1" fillId="0" borderId="0" xfId="0" applyFont="1" applyAlignment="1">
      <alignment horizontal="right"/>
    </xf>
    <xf numFmtId="0" fontId="1" fillId="0" borderId="0" xfId="0" applyFont="1" applyAlignment="1">
      <alignment horizontal="center" vertical="center"/>
    </xf>
    <xf numFmtId="0" fontId="12" fillId="0" borderId="0" xfId="0" applyFont="1" applyAlignment="1">
      <alignment horizontal="centerContinuous"/>
    </xf>
    <xf numFmtId="0" fontId="0" fillId="0" borderId="30" xfId="0" applyBorder="1" applyAlignment="1">
      <alignment horizontal="center"/>
    </xf>
    <xf numFmtId="0" fontId="1" fillId="0" borderId="30" xfId="0" applyFont="1" applyBorder="1" applyAlignment="1">
      <alignment horizontal="center"/>
    </xf>
    <xf numFmtId="0" fontId="9" fillId="0" borderId="30" xfId="0" applyFont="1" applyBorder="1" applyAlignment="1">
      <alignment horizontal="center"/>
    </xf>
    <xf numFmtId="0" fontId="1" fillId="0" borderId="0" xfId="0" applyFont="1" applyAlignment="1" applyProtection="1">
      <alignment horizontal="center" vertical="center"/>
      <protection locked="0"/>
    </xf>
    <xf numFmtId="44" fontId="9" fillId="0" borderId="0" xfId="0" applyNumberFormat="1" applyFont="1" applyProtection="1">
      <protection locked="0"/>
    </xf>
    <xf numFmtId="164" fontId="9" fillId="0" borderId="0" xfId="0" applyNumberFormat="1" applyFont="1" applyAlignment="1" applyProtection="1">
      <alignment horizontal="right" vertical="center"/>
      <protection locked="0"/>
    </xf>
    <xf numFmtId="164" fontId="9" fillId="0" borderId="28" xfId="0" applyNumberFormat="1" applyFont="1" applyBorder="1" applyAlignment="1" applyProtection="1">
      <alignment horizontal="center" vertical="center"/>
      <protection locked="0"/>
    </xf>
    <xf numFmtId="164" fontId="9" fillId="0" borderId="41" xfId="0" applyNumberFormat="1" applyFont="1" applyBorder="1" applyProtection="1">
      <protection locked="0"/>
    </xf>
    <xf numFmtId="0" fontId="4" fillId="4" borderId="1" xfId="0" applyFont="1" applyFill="1" applyBorder="1" applyAlignment="1">
      <alignment wrapText="1"/>
    </xf>
    <xf numFmtId="0" fontId="1" fillId="2" borderId="30" xfId="1" applyNumberFormat="1" applyFont="1" applyFill="1" applyBorder="1" applyAlignment="1" applyProtection="1">
      <alignment horizontal="center"/>
    </xf>
    <xf numFmtId="3" fontId="1" fillId="0" borderId="0" xfId="0" applyNumberFormat="1" applyFont="1" applyAlignment="1">
      <alignment horizontal="center"/>
    </xf>
    <xf numFmtId="0" fontId="1" fillId="0" borderId="0" xfId="0" applyFont="1" applyAlignment="1">
      <alignment horizontal="center"/>
    </xf>
    <xf numFmtId="0" fontId="1" fillId="0" borderId="0" xfId="2" applyProtection="1">
      <protection locked="0"/>
    </xf>
    <xf numFmtId="0" fontId="1" fillId="0" borderId="0" xfId="2"/>
    <xf numFmtId="9" fontId="1" fillId="0" borderId="0" xfId="2" applyNumberFormat="1" applyProtection="1">
      <protection locked="0"/>
    </xf>
    <xf numFmtId="0" fontId="6" fillId="0" borderId="0" xfId="2" applyFont="1" applyProtection="1">
      <protection locked="0"/>
    </xf>
    <xf numFmtId="9" fontId="1" fillId="0" borderId="0" xfId="2" applyNumberFormat="1"/>
    <xf numFmtId="3" fontId="1" fillId="0" borderId="0" xfId="2" quotePrefix="1" applyNumberFormat="1" applyAlignment="1">
      <alignment horizontal="left"/>
    </xf>
    <xf numFmtId="0" fontId="10" fillId="0" borderId="0" xfId="2" applyFont="1" applyAlignment="1">
      <alignment horizontal="left"/>
    </xf>
    <xf numFmtId="3" fontId="1" fillId="0" borderId="0" xfId="2" applyNumberFormat="1"/>
    <xf numFmtId="0" fontId="4" fillId="0" borderId="0" xfId="2" applyFont="1"/>
    <xf numFmtId="165" fontId="6" fillId="6" borderId="38" xfId="2" applyNumberFormat="1" applyFont="1" applyFill="1" applyBorder="1"/>
    <xf numFmtId="165" fontId="6" fillId="0" borderId="1" xfId="2" applyNumberFormat="1" applyFont="1" applyBorder="1"/>
    <xf numFmtId="165" fontId="6" fillId="6" borderId="1" xfId="2" applyNumberFormat="1" applyFont="1" applyFill="1" applyBorder="1"/>
    <xf numFmtId="9" fontId="6" fillId="0" borderId="1" xfId="2" applyNumberFormat="1" applyFont="1" applyBorder="1"/>
    <xf numFmtId="0" fontId="6" fillId="0" borderId="1" xfId="2" applyFont="1" applyBorder="1"/>
    <xf numFmtId="3" fontId="1" fillId="6" borderId="30" xfId="2" applyNumberFormat="1" applyFill="1" applyBorder="1"/>
    <xf numFmtId="0" fontId="1" fillId="9" borderId="30" xfId="2" applyFill="1" applyBorder="1" applyProtection="1">
      <protection locked="0"/>
    </xf>
    <xf numFmtId="9" fontId="1" fillId="9" borderId="30" xfId="2" applyNumberFormat="1" applyFill="1" applyBorder="1" applyProtection="1">
      <protection locked="0"/>
    </xf>
    <xf numFmtId="3" fontId="1" fillId="9" borderId="30" xfId="2" applyNumberFormat="1" applyFill="1" applyBorder="1" applyProtection="1">
      <protection locked="0"/>
    </xf>
    <xf numFmtId="14" fontId="1" fillId="9" borderId="30" xfId="2" applyNumberFormat="1" applyFill="1" applyBorder="1" applyProtection="1">
      <protection locked="0"/>
    </xf>
    <xf numFmtId="0" fontId="1" fillId="0" borderId="30" xfId="2" applyBorder="1" applyAlignment="1" applyProtection="1">
      <alignment horizontal="left"/>
      <protection locked="0"/>
    </xf>
    <xf numFmtId="3" fontId="1" fillId="8" borderId="30" xfId="2" applyNumberFormat="1" applyFill="1" applyBorder="1"/>
    <xf numFmtId="3" fontId="1" fillId="8" borderId="2" xfId="2" applyNumberFormat="1" applyFill="1" applyBorder="1"/>
    <xf numFmtId="0" fontId="1" fillId="9" borderId="2" xfId="2" applyFill="1" applyBorder="1" applyProtection="1">
      <protection locked="0"/>
    </xf>
    <xf numFmtId="9" fontId="1" fillId="9" borderId="2" xfId="2" applyNumberFormat="1" applyFill="1" applyBorder="1" applyProtection="1">
      <protection locked="0"/>
    </xf>
    <xf numFmtId="3" fontId="1" fillId="9" borderId="2" xfId="2" applyNumberFormat="1" applyFill="1" applyBorder="1" applyProtection="1">
      <protection locked="0"/>
    </xf>
    <xf numFmtId="14" fontId="1" fillId="9" borderId="2" xfId="2" applyNumberFormat="1" applyFill="1" applyBorder="1" applyProtection="1">
      <protection locked="0"/>
    </xf>
    <xf numFmtId="0" fontId="1" fillId="0" borderId="2" xfId="2" applyBorder="1" applyAlignment="1" applyProtection="1">
      <alignment horizontal="left"/>
      <protection locked="0"/>
    </xf>
    <xf numFmtId="0" fontId="1" fillId="2" borderId="3" xfId="2" quotePrefix="1" applyFill="1" applyBorder="1" applyAlignment="1">
      <alignment horizontal="center"/>
    </xf>
    <xf numFmtId="9" fontId="1" fillId="2" borderId="3" xfId="2" quotePrefix="1" applyNumberFormat="1" applyFill="1" applyBorder="1" applyAlignment="1">
      <alignment horizontal="center"/>
    </xf>
    <xf numFmtId="3" fontId="1" fillId="2" borderId="30" xfId="2" applyNumberFormat="1" applyFill="1" applyBorder="1" applyAlignment="1">
      <alignment horizontal="center"/>
    </xf>
    <xf numFmtId="0" fontId="1" fillId="2" borderId="30" xfId="2" applyFill="1" applyBorder="1" applyAlignment="1">
      <alignment horizontal="center"/>
    </xf>
    <xf numFmtId="9" fontId="1" fillId="2" borderId="30" xfId="2" applyNumberFormat="1" applyFill="1" applyBorder="1" applyAlignment="1">
      <alignment horizontal="center"/>
    </xf>
    <xf numFmtId="0" fontId="1" fillId="2" borderId="30" xfId="2" quotePrefix="1" applyFill="1" applyBorder="1" applyAlignment="1">
      <alignment horizontal="center"/>
    </xf>
    <xf numFmtId="0" fontId="1" fillId="2" borderId="2" xfId="2" applyFill="1" applyBorder="1" applyAlignment="1">
      <alignment horizontal="center"/>
    </xf>
    <xf numFmtId="3" fontId="1" fillId="2" borderId="2" xfId="2" applyNumberFormat="1" applyFill="1" applyBorder="1" applyAlignment="1">
      <alignment horizontal="center"/>
    </xf>
    <xf numFmtId="9" fontId="1" fillId="2" borderId="2" xfId="2" applyNumberFormat="1" applyFill="1" applyBorder="1" applyAlignment="1">
      <alignment horizontal="center"/>
    </xf>
    <xf numFmtId="0" fontId="1" fillId="2" borderId="2" xfId="2" quotePrefix="1" applyFill="1" applyBorder="1" applyAlignment="1">
      <alignment horizontal="center"/>
    </xf>
    <xf numFmtId="0" fontId="6" fillId="0" borderId="0" xfId="2" applyFont="1"/>
    <xf numFmtId="0" fontId="3" fillId="0" borderId="0" xfId="2" applyFont="1"/>
    <xf numFmtId="0" fontId="3" fillId="8" borderId="0" xfId="2" applyFont="1" applyFill="1"/>
    <xf numFmtId="0" fontId="6" fillId="8" borderId="0" xfId="2" applyFont="1" applyFill="1"/>
    <xf numFmtId="0" fontId="10" fillId="8" borderId="0" xfId="2" applyFont="1" applyFill="1"/>
    <xf numFmtId="0" fontId="2" fillId="2" borderId="5" xfId="2" applyFont="1" applyFill="1" applyBorder="1" applyAlignment="1">
      <alignment horizontal="centerContinuous" vertical="center"/>
    </xf>
    <xf numFmtId="0" fontId="2" fillId="2" borderId="6" xfId="2" applyFont="1" applyFill="1" applyBorder="1" applyAlignment="1">
      <alignment horizontal="centerContinuous" vertical="center"/>
    </xf>
    <xf numFmtId="0" fontId="2" fillId="2" borderId="29" xfId="2" applyFont="1" applyFill="1" applyBorder="1" applyAlignment="1">
      <alignment horizontal="centerContinuous" vertical="center"/>
    </xf>
    <xf numFmtId="43" fontId="0" fillId="6" borderId="38" xfId="3" applyFont="1" applyFill="1" applyBorder="1"/>
    <xf numFmtId="43" fontId="0" fillId="0" borderId="1" xfId="3" applyFont="1" applyBorder="1"/>
    <xf numFmtId="0" fontId="1" fillId="0" borderId="1" xfId="2" applyBorder="1"/>
    <xf numFmtId="0" fontId="1" fillId="0" borderId="3" xfId="2" applyBorder="1"/>
    <xf numFmtId="0" fontId="4" fillId="0" borderId="3" xfId="2" applyFont="1" applyBorder="1" applyAlignment="1">
      <alignment horizontal="center"/>
    </xf>
    <xf numFmtId="0" fontId="1" fillId="2" borderId="3" xfId="2" applyFill="1" applyBorder="1"/>
    <xf numFmtId="0" fontId="4" fillId="0" borderId="2" xfId="2" applyFont="1" applyBorder="1" applyAlignment="1">
      <alignment horizontal="center"/>
    </xf>
    <xf numFmtId="0" fontId="6" fillId="2" borderId="2" xfId="2" applyFont="1" applyFill="1" applyBorder="1"/>
    <xf numFmtId="0" fontId="3" fillId="0" borderId="1" xfId="2" applyFont="1" applyBorder="1" applyAlignment="1">
      <alignment horizontal="center"/>
    </xf>
    <xf numFmtId="0" fontId="1" fillId="0" borderId="24" xfId="2" applyBorder="1"/>
    <xf numFmtId="0" fontId="7" fillId="0" borderId="0" xfId="2" applyFont="1"/>
    <xf numFmtId="0" fontId="3" fillId="0" borderId="0" xfId="2" applyFont="1" applyAlignment="1">
      <alignment horizontal="center"/>
    </xf>
    <xf numFmtId="0" fontId="3" fillId="0" borderId="0" xfId="2" applyFont="1" applyAlignment="1">
      <alignment horizontal="left"/>
    </xf>
    <xf numFmtId="0" fontId="2" fillId="2" borderId="0" xfId="2" applyFont="1" applyFill="1" applyAlignment="1">
      <alignment horizontal="centerContinuous" vertical="center"/>
    </xf>
    <xf numFmtId="164" fontId="1" fillId="0" borderId="0" xfId="2" applyNumberFormat="1" applyProtection="1">
      <protection locked="0"/>
    </xf>
    <xf numFmtId="164" fontId="1" fillId="0" borderId="0" xfId="2" applyNumberFormat="1"/>
    <xf numFmtId="42" fontId="5" fillId="0" borderId="1" xfId="0" applyNumberFormat="1" applyFont="1" applyBorder="1" applyAlignment="1">
      <alignment horizontal="right"/>
    </xf>
    <xf numFmtId="0" fontId="14" fillId="0" borderId="0" xfId="0" applyFont="1" applyAlignment="1">
      <alignment horizontal="center" vertical="center"/>
    </xf>
    <xf numFmtId="0" fontId="13" fillId="0" borderId="0" xfId="0" applyFont="1" applyAlignment="1">
      <alignment vertical="center" wrapText="1"/>
    </xf>
    <xf numFmtId="0" fontId="10" fillId="0" borderId="4" xfId="0" applyFont="1" applyBorder="1"/>
    <xf numFmtId="0" fontId="12" fillId="0" borderId="0" xfId="0" applyFont="1" applyAlignment="1">
      <alignment horizontal="center"/>
    </xf>
    <xf numFmtId="0" fontId="2"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32" xfId="2" applyFill="1" applyBorder="1" applyAlignment="1">
      <alignment horizontal="center"/>
    </xf>
    <xf numFmtId="0" fontId="1" fillId="2" borderId="33" xfId="2" applyFill="1" applyBorder="1" applyAlignment="1">
      <alignment horizontal="center"/>
    </xf>
    <xf numFmtId="0" fontId="6" fillId="0" borderId="1" xfId="0" applyFont="1" applyFill="1" applyBorder="1"/>
    <xf numFmtId="0" fontId="6" fillId="10" borderId="1" xfId="0" applyFont="1" applyFill="1" applyBorder="1" applyAlignment="1">
      <alignment horizontal="center"/>
    </xf>
    <xf numFmtId="0" fontId="6" fillId="10" borderId="1" xfId="0" quotePrefix="1" applyFont="1" applyFill="1" applyBorder="1" applyAlignment="1">
      <alignment horizontal="center" wrapText="1"/>
    </xf>
    <xf numFmtId="0" fontId="0" fillId="10" borderId="0" xfId="0" applyFill="1"/>
    <xf numFmtId="0" fontId="12" fillId="10" borderId="0" xfId="0" applyFont="1" applyFill="1" applyAlignment="1">
      <alignment horizontal="center"/>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wrapText="1"/>
    </xf>
    <xf numFmtId="0" fontId="0" fillId="0" borderId="3" xfId="0" applyBorder="1" applyAlignment="1">
      <alignment horizontal="center" vertical="center" wrapText="1"/>
    </xf>
    <xf numFmtId="44" fontId="1" fillId="6" borderId="24" xfId="1" applyNumberFormat="1" applyFill="1" applyBorder="1"/>
    <xf numFmtId="49" fontId="0" fillId="10" borderId="2" xfId="0" applyNumberFormat="1" applyFill="1" applyBorder="1"/>
    <xf numFmtId="49" fontId="1" fillId="10" borderId="25" xfId="0" applyNumberFormat="1" applyFont="1" applyFill="1" applyBorder="1"/>
    <xf numFmtId="44" fontId="0" fillId="10" borderId="25" xfId="0" applyNumberFormat="1" applyFill="1" applyBorder="1" applyAlignment="1">
      <alignment horizontal="right"/>
    </xf>
    <xf numFmtId="4" fontId="0" fillId="10" borderId="27" xfId="0" applyNumberFormat="1" applyFill="1" applyBorder="1" applyAlignment="1">
      <alignment horizontal="right"/>
    </xf>
    <xf numFmtId="49" fontId="1" fillId="10" borderId="26" xfId="0" applyNumberFormat="1" applyFont="1" applyFill="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0" fillId="10" borderId="25" xfId="0" applyFill="1" applyBorder="1"/>
    <xf numFmtId="0" fontId="1" fillId="10" borderId="25" xfId="0" applyFont="1" applyFill="1" applyBorder="1" applyAlignment="1">
      <alignment horizontal="left"/>
    </xf>
    <xf numFmtId="43" fontId="0" fillId="10" borderId="25" xfId="1" applyFont="1" applyFill="1" applyBorder="1" applyAlignment="1">
      <alignment horizontal="right"/>
    </xf>
    <xf numFmtId="43" fontId="1" fillId="10" borderId="25" xfId="1" applyFill="1" applyBorder="1" applyAlignment="1">
      <alignment horizontal="right"/>
    </xf>
    <xf numFmtId="10" fontId="0" fillId="10" borderId="25" xfId="0" applyNumberFormat="1" applyFill="1" applyBorder="1"/>
    <xf numFmtId="0" fontId="1" fillId="10" borderId="25" xfId="0" applyFont="1" applyFill="1" applyBorder="1"/>
    <xf numFmtId="0" fontId="0" fillId="10" borderId="25" xfId="0" applyFill="1" applyBorder="1" applyAlignment="1">
      <alignment horizontal="left"/>
    </xf>
    <xf numFmtId="43" fontId="1" fillId="10" borderId="26" xfId="1" applyFill="1" applyBorder="1" applyAlignment="1">
      <alignment horizontal="right"/>
    </xf>
    <xf numFmtId="10" fontId="0" fillId="10" borderId="26" xfId="0" applyNumberFormat="1" applyFill="1" applyBorder="1"/>
    <xf numFmtId="0" fontId="1" fillId="10" borderId="26" xfId="0" applyFont="1" applyFill="1" applyBorder="1"/>
    <xf numFmtId="0" fontId="1" fillId="10" borderId="26" xfId="0" applyFont="1" applyFill="1" applyBorder="1" applyAlignment="1">
      <alignment horizontal="left"/>
    </xf>
    <xf numFmtId="43" fontId="0" fillId="10" borderId="26" xfId="1" applyFont="1" applyFill="1" applyBorder="1" applyAlignment="1">
      <alignment horizontal="right"/>
    </xf>
    <xf numFmtId="0" fontId="6" fillId="0" borderId="1" xfId="0" applyFont="1" applyBorder="1" applyAlignment="1">
      <alignment horizontal="center"/>
    </xf>
    <xf numFmtId="9" fontId="0" fillId="10" borderId="30" xfId="4" applyFont="1" applyFill="1" applyBorder="1"/>
    <xf numFmtId="9" fontId="1" fillId="10" borderId="25" xfId="4" applyFont="1" applyFill="1" applyBorder="1"/>
    <xf numFmtId="9" fontId="1" fillId="10" borderId="26" xfId="4" applyFont="1" applyFill="1" applyBorder="1"/>
    <xf numFmtId="49" fontId="1" fillId="10" borderId="2" xfId="0" applyNumberFormat="1" applyFont="1" applyFill="1" applyBorder="1"/>
    <xf numFmtId="4" fontId="0" fillId="10" borderId="26" xfId="0" applyNumberFormat="1" applyFill="1" applyBorder="1" applyAlignment="1">
      <alignment horizontal="right"/>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Border="1" applyAlignment="1">
      <alignment horizontal="center" vertical="center"/>
    </xf>
    <xf numFmtId="10" fontId="0" fillId="0" borderId="0" xfId="4" applyNumberFormat="1" applyFont="1"/>
    <xf numFmtId="43" fontId="0" fillId="0" borderId="0" xfId="0" applyNumberFormat="1" applyAlignment="1">
      <alignment vertical="center"/>
    </xf>
  </cellXfs>
  <cellStyles count="5">
    <cellStyle name="Comma" xfId="1" builtinId="3"/>
    <cellStyle name="Comma 2" xfId="3" xr:uid="{00000000-0005-0000-0000-000001000000}"/>
    <cellStyle name="Normal" xfId="0" builtinId="0"/>
    <cellStyle name="Normal 2" xfId="2" xr:uid="{00000000-0005-0000-0000-000004000000}"/>
    <cellStyle name="Percent" xfId="4" builtinId="5"/>
  </cellStyles>
  <dxfs count="0"/>
  <tableStyles count="0" defaultTableStyle="TableStyleMedium9" defaultPivotStyle="PivotStyleLight16"/>
  <colors>
    <mruColors>
      <color rgb="FFCCFFCC"/>
      <color rgb="FF00CCFF"/>
      <color rgb="FFD2E0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xdr:row>
          <xdr:rowOff>114300</xdr:rowOff>
        </xdr:from>
        <xdr:to>
          <xdr:col>1</xdr:col>
          <xdr:colOff>1009650</xdr:colOff>
          <xdr:row>6</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C14"/>
  <sheetViews>
    <sheetView tabSelected="1" workbookViewId="0">
      <selection activeCell="D8" sqref="D8"/>
    </sheetView>
  </sheetViews>
  <sheetFormatPr defaultRowHeight="12.75" x14ac:dyDescent="0.2"/>
  <cols>
    <col min="2" max="2" width="36.5703125" customWidth="1"/>
    <col min="3" max="3" width="50.85546875" style="39" bestFit="1" customWidth="1"/>
  </cols>
  <sheetData>
    <row r="2" spans="2:3" ht="15" x14ac:dyDescent="0.2">
      <c r="B2" s="191" t="s">
        <v>139</v>
      </c>
      <c r="C2" s="191"/>
    </row>
    <row r="3" spans="2:3" ht="15" x14ac:dyDescent="0.2">
      <c r="B3" s="201" t="s">
        <v>190</v>
      </c>
      <c r="C3" s="201"/>
    </row>
    <row r="4" spans="2:3" ht="15" x14ac:dyDescent="0.2">
      <c r="B4" s="113" t="s">
        <v>140</v>
      </c>
      <c r="C4" s="113"/>
    </row>
    <row r="6" spans="2:3" x14ac:dyDescent="0.2">
      <c r="B6" s="78" t="s">
        <v>86</v>
      </c>
      <c r="C6" s="79">
        <v>2027</v>
      </c>
    </row>
    <row r="7" spans="2:3" ht="30" customHeight="1" x14ac:dyDescent="0.2">
      <c r="B7" s="78" t="s">
        <v>87</v>
      </c>
      <c r="C7" s="198"/>
    </row>
    <row r="8" spans="2:3" ht="30" customHeight="1" x14ac:dyDescent="0.2">
      <c r="B8" s="78" t="s">
        <v>192</v>
      </c>
      <c r="C8" s="198"/>
    </row>
    <row r="9" spans="2:3" ht="30" customHeight="1" x14ac:dyDescent="0.2">
      <c r="B9" s="78" t="s">
        <v>88</v>
      </c>
      <c r="C9" s="198"/>
    </row>
    <row r="10" spans="2:3" ht="49.5" customHeight="1" x14ac:dyDescent="0.2">
      <c r="B10" s="78" t="s">
        <v>160</v>
      </c>
      <c r="C10" s="199"/>
    </row>
    <row r="11" spans="2:3" ht="30" customHeight="1" x14ac:dyDescent="0.2">
      <c r="B11" s="197" t="s">
        <v>191</v>
      </c>
      <c r="C11" s="198"/>
    </row>
    <row r="12" spans="2:3" ht="30" customHeight="1" x14ac:dyDescent="0.2">
      <c r="B12" s="197" t="s">
        <v>193</v>
      </c>
      <c r="C12" s="198"/>
    </row>
    <row r="14" spans="2:3" x14ac:dyDescent="0.2">
      <c r="B14" s="200" t="s">
        <v>194</v>
      </c>
    </row>
  </sheetData>
  <mergeCells count="2">
    <mergeCell ref="B2:C2"/>
    <mergeCell ref="B3:C3"/>
  </mergeCells>
  <phoneticPr fontId="0"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18"/>
  <sheetViews>
    <sheetView topLeftCell="A3" workbookViewId="0">
      <selection activeCell="C19" sqref="C19"/>
    </sheetView>
  </sheetViews>
  <sheetFormatPr defaultRowHeight="12.75" x14ac:dyDescent="0.2"/>
  <cols>
    <col min="1" max="1" width="25.7109375" customWidth="1"/>
    <col min="2" max="2" width="35.85546875" style="39" customWidth="1"/>
    <col min="3" max="3" width="12.85546875" customWidth="1"/>
    <col min="4" max="4" width="16.85546875" customWidth="1"/>
    <col min="5" max="5" width="12.28515625" customWidth="1"/>
    <col min="6" max="6" width="10.5703125" customWidth="1"/>
    <col min="7" max="7" width="16.140625" customWidth="1"/>
  </cols>
  <sheetData>
    <row r="1" spans="1:8" s="28" customFormat="1" ht="20.100000000000001" customHeight="1" x14ac:dyDescent="0.2">
      <c r="A1" s="192" t="s">
        <v>180</v>
      </c>
      <c r="B1" s="193"/>
      <c r="C1" s="193"/>
      <c r="D1" s="193"/>
      <c r="E1" s="193"/>
      <c r="F1" s="193"/>
      <c r="G1" s="194"/>
    </row>
    <row r="2" spans="1:8" s="28" customFormat="1" ht="20.100000000000001" customHeight="1" x14ac:dyDescent="0.2">
      <c r="A2" s="1"/>
      <c r="B2" s="77"/>
      <c r="C2" s="1"/>
      <c r="D2" s="1"/>
      <c r="E2"/>
      <c r="F2"/>
      <c r="G2"/>
    </row>
    <row r="3" spans="1:8" s="28" customFormat="1" ht="20.100000000000001" customHeight="1" x14ac:dyDescent="0.2">
      <c r="A3" s="51" t="str">
        <f>CONCATENATE('Service Center Contact'!B7,'Service Center Contact'!C7)</f>
        <v xml:space="preserve">Service Center Name:  </v>
      </c>
      <c r="B3"/>
      <c r="C3" s="1"/>
      <c r="D3" s="1"/>
      <c r="E3"/>
      <c r="F3"/>
      <c r="G3"/>
      <c r="H3" s="104"/>
    </row>
    <row r="4" spans="1:8" s="28" customFormat="1" ht="20.100000000000001" customHeight="1" x14ac:dyDescent="0.2">
      <c r="A4" s="51" t="str">
        <f>CONCATENATE('Service Center Contact'!B6,'Service Center Contact'!C6)</f>
        <v>Fiscal Year:  2027</v>
      </c>
      <c r="B4" s="77"/>
      <c r="C4" s="1"/>
      <c r="D4" s="1"/>
      <c r="E4"/>
      <c r="F4"/>
      <c r="G4"/>
      <c r="H4" s="104"/>
    </row>
    <row r="5" spans="1:8" s="28" customFormat="1" ht="20.100000000000001" customHeight="1" x14ac:dyDescent="0.2">
      <c r="A5" s="51"/>
      <c r="B5" s="77"/>
      <c r="C5" s="1"/>
      <c r="D5" s="1"/>
      <c r="E5"/>
      <c r="F5"/>
      <c r="G5" s="96" t="str">
        <f>CONCATENATE("FY", 'Service Center Contact'!C6)</f>
        <v>FY2027</v>
      </c>
      <c r="H5" s="104"/>
    </row>
    <row r="6" spans="1:8" s="38" customFormat="1" ht="12.75" customHeight="1" x14ac:dyDescent="0.2">
      <c r="A6" s="204" t="s">
        <v>34</v>
      </c>
      <c r="B6" s="204" t="s">
        <v>35</v>
      </c>
      <c r="C6" s="205" t="s">
        <v>203</v>
      </c>
      <c r="D6" s="202" t="s">
        <v>202</v>
      </c>
      <c r="E6" s="205" t="s">
        <v>197</v>
      </c>
      <c r="F6" s="205" t="s">
        <v>198</v>
      </c>
      <c r="G6" s="205" t="s">
        <v>199</v>
      </c>
    </row>
    <row r="7" spans="1:8" s="39" customFormat="1" ht="12.75" customHeight="1" x14ac:dyDescent="0.2">
      <c r="A7" s="206"/>
      <c r="B7" s="206"/>
      <c r="C7" s="207"/>
      <c r="D7" s="203"/>
      <c r="E7" s="207"/>
      <c r="F7" s="207"/>
      <c r="G7" s="207"/>
    </row>
    <row r="8" spans="1:8" s="39" customFormat="1" ht="12.75" customHeight="1" x14ac:dyDescent="0.2">
      <c r="A8" s="114"/>
      <c r="B8" s="114"/>
      <c r="C8" s="114"/>
      <c r="D8" s="115"/>
      <c r="E8" s="114"/>
      <c r="F8" s="116"/>
      <c r="G8" s="116"/>
    </row>
    <row r="9" spans="1:8" x14ac:dyDescent="0.2">
      <c r="A9" s="221"/>
      <c r="B9" s="217"/>
      <c r="C9" s="218"/>
      <c r="D9" s="218"/>
      <c r="E9" s="219">
        <f>(C9+D9)*0.407</f>
        <v>0</v>
      </c>
      <c r="F9" s="220"/>
      <c r="G9" s="101">
        <f>(C9+D9+E9)*F9</f>
        <v>0</v>
      </c>
    </row>
    <row r="10" spans="1:8" x14ac:dyDescent="0.2">
      <c r="A10" s="216"/>
      <c r="B10" s="217"/>
      <c r="C10" s="218"/>
      <c r="D10" s="218"/>
      <c r="E10" s="219">
        <f t="shared" ref="E10:E13" si="0">(C10+D10)*0.407</f>
        <v>0</v>
      </c>
      <c r="F10" s="220"/>
      <c r="G10" s="101">
        <f t="shared" ref="G10:G13" si="1">(C10+D10+E10)*F10</f>
        <v>0</v>
      </c>
    </row>
    <row r="11" spans="1:8" x14ac:dyDescent="0.2">
      <c r="A11" s="216"/>
      <c r="B11" s="217"/>
      <c r="C11" s="218"/>
      <c r="D11" s="218"/>
      <c r="E11" s="219">
        <f t="shared" si="0"/>
        <v>0</v>
      </c>
      <c r="F11" s="220"/>
      <c r="G11" s="101">
        <f t="shared" si="1"/>
        <v>0</v>
      </c>
    </row>
    <row r="12" spans="1:8" x14ac:dyDescent="0.2">
      <c r="A12" s="221"/>
      <c r="B12" s="222"/>
      <c r="C12" s="218"/>
      <c r="D12" s="218"/>
      <c r="E12" s="219">
        <f t="shared" si="0"/>
        <v>0</v>
      </c>
      <c r="F12" s="220"/>
      <c r="G12" s="101">
        <f t="shared" si="1"/>
        <v>0</v>
      </c>
    </row>
    <row r="13" spans="1:8" ht="13.5" thickBot="1" x14ac:dyDescent="0.25">
      <c r="A13" s="225"/>
      <c r="B13" s="226"/>
      <c r="C13" s="227"/>
      <c r="D13" s="227"/>
      <c r="E13" s="223">
        <f t="shared" si="0"/>
        <v>0</v>
      </c>
      <c r="F13" s="224"/>
      <c r="G13" s="101">
        <f t="shared" si="1"/>
        <v>0</v>
      </c>
    </row>
    <row r="14" spans="1:8" ht="13.5" thickBot="1" x14ac:dyDescent="0.25">
      <c r="F14" s="100" t="s">
        <v>142</v>
      </c>
      <c r="G14" s="208">
        <f>SUM(G9:G13)</f>
        <v>0</v>
      </c>
    </row>
    <row r="16" spans="1:8" x14ac:dyDescent="0.2">
      <c r="A16" s="2"/>
      <c r="G16" s="43"/>
    </row>
    <row r="17" spans="1:1" x14ac:dyDescent="0.2">
      <c r="A17" s="108" t="s">
        <v>209</v>
      </c>
    </row>
    <row r="18" spans="1:1" x14ac:dyDescent="0.2">
      <c r="A18" s="108" t="s">
        <v>210</v>
      </c>
    </row>
  </sheetData>
  <mergeCells count="8">
    <mergeCell ref="A1:G1"/>
    <mergeCell ref="D6:D7"/>
    <mergeCell ref="A6:A7"/>
    <mergeCell ref="B6:B7"/>
    <mergeCell ref="C6:C7"/>
    <mergeCell ref="E6:E7"/>
    <mergeCell ref="F6:F7"/>
    <mergeCell ref="G6:G7"/>
  </mergeCells>
  <phoneticPr fontId="0" type="noConversion"/>
  <pageMargins left="0.75" right="0.75" top="1" bottom="1" header="0.5" footer="0.5"/>
  <pageSetup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46"/>
  <sheetViews>
    <sheetView workbookViewId="0">
      <selection activeCell="C30" sqref="C30"/>
    </sheetView>
  </sheetViews>
  <sheetFormatPr defaultRowHeight="12.75" x14ac:dyDescent="0.2"/>
  <cols>
    <col min="1" max="1" width="16.42578125" customWidth="1"/>
    <col min="2" max="2" width="48" customWidth="1"/>
    <col min="3" max="3" width="14.5703125" bestFit="1" customWidth="1"/>
  </cols>
  <sheetData>
    <row r="1" spans="1:4" ht="15" x14ac:dyDescent="0.2">
      <c r="A1" s="59" t="s">
        <v>75</v>
      </c>
      <c r="B1" s="60"/>
      <c r="C1" s="60"/>
    </row>
    <row r="2" spans="1:4" x14ac:dyDescent="0.2">
      <c r="A2" s="1"/>
      <c r="B2" s="1"/>
      <c r="C2" s="1"/>
    </row>
    <row r="3" spans="1:4" x14ac:dyDescent="0.2">
      <c r="A3" s="51" t="str">
        <f>CONCATENATE('Service Center Contact'!B7,'Service Center Contact'!C7)</f>
        <v xml:space="preserve">Service Center Name:  </v>
      </c>
      <c r="B3" s="80"/>
      <c r="C3" s="1"/>
    </row>
    <row r="4" spans="1:4" x14ac:dyDescent="0.2">
      <c r="A4" s="51" t="str">
        <f>CONCATENATE('Service Center Contact'!B6,'Service Center Contact'!C6)</f>
        <v>Fiscal Year:  2027</v>
      </c>
      <c r="B4" s="1"/>
      <c r="C4" s="1"/>
    </row>
    <row r="5" spans="1:4" x14ac:dyDescent="0.2">
      <c r="A5" s="51"/>
      <c r="B5" s="1"/>
      <c r="C5" s="1"/>
    </row>
    <row r="6" spans="1:4" x14ac:dyDescent="0.2">
      <c r="A6" s="7" t="s">
        <v>0</v>
      </c>
      <c r="B6" s="8"/>
      <c r="C6" s="9"/>
    </row>
    <row r="7" spans="1:4" x14ac:dyDescent="0.2">
      <c r="A7" s="64"/>
      <c r="B7" s="65"/>
      <c r="C7" s="3" t="str">
        <f>CONCATENATE("FY", 'Service Center Contact'!C6)</f>
        <v>FY2027</v>
      </c>
    </row>
    <row r="8" spans="1:4" x14ac:dyDescent="0.2">
      <c r="A8" s="97" t="s">
        <v>97</v>
      </c>
      <c r="B8" s="98"/>
      <c r="C8" s="4" t="s">
        <v>153</v>
      </c>
      <c r="D8" s="102"/>
    </row>
    <row r="9" spans="1:4" x14ac:dyDescent="0.2">
      <c r="A9" s="20"/>
      <c r="B9" s="14"/>
      <c r="C9" s="5"/>
    </row>
    <row r="10" spans="1:4" x14ac:dyDescent="0.2">
      <c r="A10" s="53"/>
      <c r="B10" s="54"/>
      <c r="C10" s="68"/>
    </row>
    <row r="11" spans="1:4" x14ac:dyDescent="0.2">
      <c r="A11" s="55" t="s">
        <v>2</v>
      </c>
      <c r="B11" s="56"/>
      <c r="C11" s="69"/>
    </row>
    <row r="12" spans="1:4" x14ac:dyDescent="0.2">
      <c r="A12" s="15"/>
      <c r="B12" s="16"/>
      <c r="C12" s="69"/>
    </row>
    <row r="13" spans="1:4" x14ac:dyDescent="0.2">
      <c r="A13" s="57" t="s">
        <v>98</v>
      </c>
      <c r="B13" s="16"/>
      <c r="C13" s="84"/>
    </row>
    <row r="14" spans="1:4" x14ac:dyDescent="0.2">
      <c r="A14" s="58"/>
      <c r="B14" s="16" t="s">
        <v>154</v>
      </c>
      <c r="C14" s="84"/>
    </row>
    <row r="15" spans="1:4" x14ac:dyDescent="0.2">
      <c r="A15" s="58"/>
      <c r="B15" s="16" t="s">
        <v>187</v>
      </c>
      <c r="C15" s="84"/>
    </row>
    <row r="16" spans="1:4" x14ac:dyDescent="0.2">
      <c r="A16" s="58"/>
      <c r="B16" s="16" t="s">
        <v>152</v>
      </c>
      <c r="C16" s="84"/>
    </row>
    <row r="17" spans="1:3" x14ac:dyDescent="0.2">
      <c r="A17" s="58"/>
      <c r="B17" s="14" t="s">
        <v>163</v>
      </c>
      <c r="C17" s="85"/>
    </row>
    <row r="18" spans="1:3" x14ac:dyDescent="0.2">
      <c r="A18" s="15"/>
      <c r="B18" s="14" t="s">
        <v>155</v>
      </c>
      <c r="C18" s="85"/>
    </row>
    <row r="19" spans="1:3" x14ac:dyDescent="0.2">
      <c r="A19" s="15"/>
      <c r="B19" s="14" t="s">
        <v>167</v>
      </c>
      <c r="C19" s="85"/>
    </row>
    <row r="20" spans="1:3" x14ac:dyDescent="0.2">
      <c r="A20" s="15"/>
      <c r="B20" s="14" t="s">
        <v>182</v>
      </c>
      <c r="C20" s="85"/>
    </row>
    <row r="21" spans="1:3" x14ac:dyDescent="0.2">
      <c r="A21" s="15"/>
      <c r="B21" s="14" t="s">
        <v>183</v>
      </c>
      <c r="C21" s="85"/>
    </row>
    <row r="22" spans="1:3" x14ac:dyDescent="0.2">
      <c r="A22" s="15"/>
      <c r="B22" s="14"/>
      <c r="C22" s="85"/>
    </row>
    <row r="23" spans="1:3" x14ac:dyDescent="0.2">
      <c r="A23" s="15"/>
      <c r="B23" s="14"/>
      <c r="C23" s="85"/>
    </row>
    <row r="24" spans="1:3" x14ac:dyDescent="0.2">
      <c r="A24" s="94" t="s">
        <v>89</v>
      </c>
      <c r="B24" s="16"/>
      <c r="C24" s="85"/>
    </row>
    <row r="25" spans="1:3" x14ac:dyDescent="0.2">
      <c r="A25" s="15"/>
      <c r="B25" s="16"/>
      <c r="C25" s="71"/>
    </row>
    <row r="26" spans="1:3" ht="13.5" thickBot="1" x14ac:dyDescent="0.25">
      <c r="A26" s="15"/>
      <c r="B26" s="61" t="s">
        <v>77</v>
      </c>
      <c r="C26" s="86">
        <f>SUM(C13:C24)</f>
        <v>0</v>
      </c>
    </row>
    <row r="27" spans="1:3" ht="13.5" thickTop="1" x14ac:dyDescent="0.2">
      <c r="A27" s="15"/>
      <c r="B27" s="16"/>
      <c r="C27" s="69"/>
    </row>
    <row r="28" spans="1:3" x14ac:dyDescent="0.2">
      <c r="A28" s="55" t="s">
        <v>218</v>
      </c>
      <c r="B28" s="56"/>
      <c r="C28" s="69"/>
    </row>
    <row r="29" spans="1:3" x14ac:dyDescent="0.2">
      <c r="A29" s="15"/>
      <c r="B29" s="16"/>
      <c r="C29" s="69"/>
    </row>
    <row r="30" spans="1:3" x14ac:dyDescent="0.2">
      <c r="A30" s="15" t="s">
        <v>74</v>
      </c>
      <c r="B30" s="16"/>
      <c r="C30" s="84"/>
    </row>
    <row r="31" spans="1:3" x14ac:dyDescent="0.2">
      <c r="A31" s="15"/>
      <c r="B31" s="16"/>
      <c r="C31" s="69"/>
    </row>
    <row r="32" spans="1:3" ht="13.5" thickBot="1" x14ac:dyDescent="0.25">
      <c r="A32" s="15"/>
      <c r="B32" s="61" t="s">
        <v>83</v>
      </c>
      <c r="C32" s="86">
        <f>SUM(C29:C31)</f>
        <v>0</v>
      </c>
    </row>
    <row r="33" spans="1:3" ht="13.5" thickTop="1" x14ac:dyDescent="0.2">
      <c r="A33" s="13"/>
      <c r="B33" s="63"/>
      <c r="C33" s="67"/>
    </row>
    <row r="34" spans="1:3" x14ac:dyDescent="0.2">
      <c r="A34" s="55" t="s">
        <v>99</v>
      </c>
      <c r="B34" s="56"/>
      <c r="C34" s="68"/>
    </row>
    <row r="35" spans="1:3" x14ac:dyDescent="0.2">
      <c r="A35" s="66"/>
      <c r="B35" s="54"/>
      <c r="C35" s="69"/>
    </row>
    <row r="36" spans="1:3" x14ac:dyDescent="0.2">
      <c r="A36" s="15" t="s">
        <v>143</v>
      </c>
      <c r="B36" s="16"/>
      <c r="C36" s="84"/>
    </row>
    <row r="37" spans="1:3" x14ac:dyDescent="0.2">
      <c r="A37" s="15"/>
      <c r="B37" s="16"/>
      <c r="C37" s="84">
        <v>0</v>
      </c>
    </row>
    <row r="38" spans="1:3" x14ac:dyDescent="0.2">
      <c r="A38" s="15"/>
      <c r="B38" s="16"/>
      <c r="C38" s="69"/>
    </row>
    <row r="39" spans="1:3" x14ac:dyDescent="0.2">
      <c r="A39" s="24" t="s">
        <v>3</v>
      </c>
      <c r="B39" s="16"/>
      <c r="C39" s="84">
        <v>0</v>
      </c>
    </row>
    <row r="40" spans="1:3" x14ac:dyDescent="0.2">
      <c r="A40" s="62"/>
      <c r="B40" s="103"/>
      <c r="C40" s="84"/>
    </row>
    <row r="41" spans="1:3" x14ac:dyDescent="0.2">
      <c r="A41" s="95"/>
      <c r="B41" s="16"/>
      <c r="C41" s="69"/>
    </row>
    <row r="42" spans="1:3" x14ac:dyDescent="0.2">
      <c r="A42" s="15"/>
      <c r="B42" s="16"/>
      <c r="C42" s="69"/>
    </row>
    <row r="43" spans="1:3" ht="13.5" thickBot="1" x14ac:dyDescent="0.25">
      <c r="A43" s="15"/>
      <c r="B43" s="61" t="s">
        <v>78</v>
      </c>
      <c r="C43" s="86">
        <f>SUM(C34:C42)</f>
        <v>0</v>
      </c>
    </row>
    <row r="44" spans="1:3" ht="14.25" thickTop="1" thickBot="1" x14ac:dyDescent="0.25">
      <c r="A44" s="17"/>
      <c r="B44" s="14"/>
      <c r="C44" s="71"/>
    </row>
    <row r="45" spans="1:3" ht="14.25" thickTop="1" thickBot="1" x14ac:dyDescent="0.25">
      <c r="A45" s="26"/>
      <c r="B45" s="27" t="s">
        <v>76</v>
      </c>
      <c r="C45" s="87">
        <f>+C43+C32+C26</f>
        <v>0</v>
      </c>
    </row>
    <row r="46" spans="1:3" ht="13.5" thickTop="1" x14ac:dyDescent="0.2"/>
  </sheetData>
  <phoneticPr fontId="0" type="noConversion"/>
  <pageMargins left="0.75" right="0.75" top="1" bottom="1" header="0.5" footer="0.5"/>
  <pageSetup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21"/>
  <sheetViews>
    <sheetView topLeftCell="A3" workbookViewId="0">
      <selection activeCell="A12" sqref="A12"/>
    </sheetView>
  </sheetViews>
  <sheetFormatPr defaultRowHeight="12.75" x14ac:dyDescent="0.2"/>
  <cols>
    <col min="1" max="1" width="48.7109375" customWidth="1"/>
    <col min="2" max="2" width="51.42578125" bestFit="1" customWidth="1"/>
    <col min="3" max="3" width="16.85546875" customWidth="1"/>
    <col min="4" max="4" width="14.140625" customWidth="1"/>
    <col min="5" max="5" width="12" customWidth="1"/>
    <col min="6" max="6" width="16.140625" customWidth="1"/>
  </cols>
  <sheetData>
    <row r="1" spans="1:7" s="28" customFormat="1" ht="20.100000000000001" customHeight="1" x14ac:dyDescent="0.2">
      <c r="A1" s="44" t="s">
        <v>200</v>
      </c>
      <c r="B1" s="45"/>
      <c r="C1" s="45"/>
      <c r="D1" s="44"/>
      <c r="E1" s="37"/>
      <c r="F1" s="37"/>
    </row>
    <row r="2" spans="1:7" s="28" customFormat="1" ht="20.100000000000001" customHeight="1" x14ac:dyDescent="0.2">
      <c r="A2" s="1"/>
      <c r="B2" s="1"/>
      <c r="C2" s="1"/>
      <c r="D2" s="1"/>
      <c r="E2"/>
      <c r="F2"/>
    </row>
    <row r="3" spans="1:7" s="28" customFormat="1" ht="20.100000000000001" customHeight="1" x14ac:dyDescent="0.2">
      <c r="A3" s="51" t="str">
        <f>CONCATENATE('Service Center Contact'!B7,'Service Center Contact'!C7)</f>
        <v xml:space="preserve">Service Center Name:  </v>
      </c>
      <c r="B3"/>
      <c r="C3"/>
      <c r="D3" s="1"/>
      <c r="E3"/>
      <c r="F3"/>
    </row>
    <row r="4" spans="1:7" s="28" customFormat="1" ht="20.100000000000001" customHeight="1" x14ac:dyDescent="0.2">
      <c r="A4" s="51" t="str">
        <f>CONCATENATE('Service Center Contact'!B6,'Service Center Contact'!C6)</f>
        <v>Fiscal Year:  2027</v>
      </c>
      <c r="B4" s="77"/>
      <c r="C4" s="77"/>
      <c r="D4" s="1"/>
      <c r="E4"/>
      <c r="F4"/>
    </row>
    <row r="5" spans="1:7" s="28" customFormat="1" ht="20.100000000000001" customHeight="1" x14ac:dyDescent="0.2">
      <c r="A5" s="51"/>
      <c r="B5" s="77"/>
      <c r="C5" s="77"/>
      <c r="D5" s="1"/>
      <c r="E5"/>
      <c r="F5"/>
    </row>
    <row r="6" spans="1:7" s="38" customFormat="1" ht="12.75" customHeight="1" x14ac:dyDescent="0.2">
      <c r="A6" s="234" t="s">
        <v>211</v>
      </c>
      <c r="B6" s="235"/>
      <c r="C6" s="236"/>
      <c r="D6" s="96" t="str">
        <f>CONCATENATE("FY", 'Service Center Contact'!C6)</f>
        <v>FY2027</v>
      </c>
      <c r="G6" s="112"/>
    </row>
    <row r="7" spans="1:7" s="38" customFormat="1" ht="12.75" customHeight="1" x14ac:dyDescent="0.2">
      <c r="A7" s="214" t="s">
        <v>204</v>
      </c>
      <c r="B7" s="214" t="s">
        <v>205</v>
      </c>
      <c r="C7" s="214" t="s">
        <v>213</v>
      </c>
      <c r="D7" s="214" t="s">
        <v>206</v>
      </c>
    </row>
    <row r="8" spans="1:7" s="39" customFormat="1" ht="12.75" customHeight="1" x14ac:dyDescent="0.2">
      <c r="A8" s="215"/>
      <c r="B8" s="215"/>
      <c r="C8" s="215"/>
      <c r="D8" s="215"/>
    </row>
    <row r="9" spans="1:7" x14ac:dyDescent="0.2">
      <c r="A9" s="209"/>
      <c r="B9" s="209"/>
      <c r="C9" s="229"/>
      <c r="D9" s="211">
        <f>Personnel!G9*'Attachment A - Subsidy'!C9</f>
        <v>0</v>
      </c>
    </row>
    <row r="10" spans="1:7" x14ac:dyDescent="0.2">
      <c r="A10" s="210"/>
      <c r="B10" s="210"/>
      <c r="C10" s="230"/>
      <c r="D10" s="211"/>
    </row>
    <row r="11" spans="1:7" x14ac:dyDescent="0.2">
      <c r="A11" s="210"/>
      <c r="B11" s="213"/>
      <c r="C11" s="231"/>
      <c r="D11" s="212"/>
    </row>
    <row r="12" spans="1:7" ht="15.95" customHeight="1" thickBot="1" x14ac:dyDescent="0.25">
      <c r="A12" s="40"/>
      <c r="C12" s="111" t="s">
        <v>215</v>
      </c>
      <c r="D12" s="88">
        <f>SUM(D9:D11)</f>
        <v>0</v>
      </c>
      <c r="E12" s="41"/>
      <c r="F12" s="42"/>
    </row>
    <row r="13" spans="1:7" ht="13.5" thickTop="1" x14ac:dyDescent="0.2"/>
    <row r="14" spans="1:7" x14ac:dyDescent="0.2">
      <c r="A14" s="228" t="s">
        <v>212</v>
      </c>
      <c r="B14" s="228"/>
      <c r="C14" s="96" t="str">
        <f>CONCATENATE("FY", 'Service Center Contact'!C6)</f>
        <v>FY2027</v>
      </c>
    </row>
    <row r="15" spans="1:7" ht="12.75" customHeight="1" x14ac:dyDescent="0.2">
      <c r="A15" s="214" t="s">
        <v>204</v>
      </c>
      <c r="B15" s="214" t="s">
        <v>205</v>
      </c>
      <c r="C15" s="214" t="s">
        <v>206</v>
      </c>
    </row>
    <row r="16" spans="1:7" x14ac:dyDescent="0.2">
      <c r="A16" s="215"/>
      <c r="B16" s="215"/>
      <c r="C16" s="215"/>
      <c r="D16" s="108"/>
    </row>
    <row r="17" spans="1:4" x14ac:dyDescent="0.2">
      <c r="A17" s="209"/>
      <c r="B17" s="232"/>
      <c r="C17" s="211"/>
      <c r="D17" s="110"/>
    </row>
    <row r="18" spans="1:4" x14ac:dyDescent="0.2">
      <c r="A18" s="210"/>
      <c r="B18" s="210"/>
      <c r="C18" s="211"/>
    </row>
    <row r="19" spans="1:4" x14ac:dyDescent="0.2">
      <c r="A19" s="210"/>
      <c r="B19" s="213"/>
      <c r="C19" s="233"/>
    </row>
    <row r="20" spans="1:4" ht="13.5" thickBot="1" x14ac:dyDescent="0.25">
      <c r="B20" s="111" t="s">
        <v>214</v>
      </c>
      <c r="C20" s="88">
        <f>SUM(C17:C19)</f>
        <v>0</v>
      </c>
    </row>
    <row r="21" spans="1:4" ht="13.5" thickTop="1" x14ac:dyDescent="0.2"/>
  </sheetData>
  <mergeCells count="9">
    <mergeCell ref="A14:B14"/>
    <mergeCell ref="C7:C8"/>
    <mergeCell ref="A6:C6"/>
    <mergeCell ref="A7:A8"/>
    <mergeCell ref="B7:B8"/>
    <mergeCell ref="D7:D8"/>
    <mergeCell ref="A15:A16"/>
    <mergeCell ref="B15:B16"/>
    <mergeCell ref="C15:C16"/>
  </mergeCells>
  <phoneticPr fontId="0" type="noConversion"/>
  <pageMargins left="0.75" right="0.75" top="1" bottom="1" header="0.5" footer="0.5"/>
  <pageSetup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51"/>
  <sheetViews>
    <sheetView showGridLines="0" topLeftCell="A30" zoomScale="90" zoomScaleNormal="90" workbookViewId="0">
      <selection activeCell="F43" sqref="F43"/>
    </sheetView>
  </sheetViews>
  <sheetFormatPr defaultRowHeight="12.75" x14ac:dyDescent="0.2"/>
  <cols>
    <col min="1" max="1" width="13.7109375" customWidth="1"/>
    <col min="2" max="2" width="52.42578125" customWidth="1"/>
    <col min="3" max="3" width="17.5703125" customWidth="1"/>
    <col min="4" max="4" width="4.85546875" customWidth="1"/>
    <col min="6" max="6" width="10.7109375" bestFit="1" customWidth="1"/>
    <col min="7" max="7" width="12" bestFit="1" customWidth="1"/>
  </cols>
  <sheetData>
    <row r="1" spans="1:3" ht="20.100000000000001" customHeight="1" x14ac:dyDescent="0.2">
      <c r="A1" s="44" t="s">
        <v>128</v>
      </c>
      <c r="B1" s="45"/>
      <c r="C1" s="45"/>
    </row>
    <row r="2" spans="1:3" x14ac:dyDescent="0.2">
      <c r="A2" s="1"/>
      <c r="B2" s="1"/>
      <c r="C2" s="1"/>
    </row>
    <row r="3" spans="1:3" x14ac:dyDescent="0.2">
      <c r="A3" s="51" t="str">
        <f>CONCATENATE('Service Center Contact'!B7,'Service Center Contact'!C7)</f>
        <v xml:space="preserve">Service Center Name:  </v>
      </c>
      <c r="B3" s="80"/>
      <c r="C3" s="1"/>
    </row>
    <row r="4" spans="1:3" x14ac:dyDescent="0.2">
      <c r="A4" s="51" t="str">
        <f>CONCATENATE('Service Center Contact'!B6,'Service Center Contact'!C6)</f>
        <v>Fiscal Year:  2027</v>
      </c>
      <c r="B4" s="1"/>
      <c r="C4" s="1"/>
    </row>
    <row r="5" spans="1:3" x14ac:dyDescent="0.2">
      <c r="A5" s="51"/>
      <c r="B5" s="1"/>
      <c r="C5" s="190" t="s">
        <v>185</v>
      </c>
    </row>
    <row r="6" spans="1:3" ht="13.5" thickBot="1" x14ac:dyDescent="0.25">
      <c r="A6" s="1"/>
      <c r="B6" s="1"/>
      <c r="C6" s="3" t="str">
        <f>CONCATENATE("FY",'Service Center Contact'!C6)</f>
        <v>FY2027</v>
      </c>
    </row>
    <row r="7" spans="1:3" ht="13.5" thickTop="1" x14ac:dyDescent="0.2">
      <c r="A7" s="18" t="s">
        <v>0</v>
      </c>
      <c r="B7" s="19"/>
      <c r="C7" s="10"/>
    </row>
    <row r="8" spans="1:3" x14ac:dyDescent="0.2">
      <c r="A8" s="20" t="s">
        <v>5</v>
      </c>
      <c r="B8" s="14"/>
      <c r="C8" s="89">
        <f>+Personnel!G14</f>
        <v>0</v>
      </c>
    </row>
    <row r="9" spans="1:3" x14ac:dyDescent="0.2">
      <c r="A9" s="20"/>
      <c r="B9" s="14"/>
      <c r="C9" s="69"/>
    </row>
    <row r="10" spans="1:3" x14ac:dyDescent="0.2">
      <c r="A10" s="21" t="s">
        <v>79</v>
      </c>
      <c r="B10" s="16"/>
      <c r="C10" s="69"/>
    </row>
    <row r="11" spans="1:3" x14ac:dyDescent="0.2">
      <c r="A11" s="15"/>
      <c r="B11" s="16"/>
      <c r="C11" s="70"/>
    </row>
    <row r="12" spans="1:3" x14ac:dyDescent="0.2">
      <c r="A12" s="15"/>
      <c r="B12" s="76" t="s">
        <v>80</v>
      </c>
      <c r="C12" s="89">
        <f>+'Operating Expenses'!C26</f>
        <v>0</v>
      </c>
    </row>
    <row r="13" spans="1:3" x14ac:dyDescent="0.2">
      <c r="A13" s="15"/>
      <c r="B13" s="16"/>
      <c r="C13" s="69"/>
    </row>
    <row r="14" spans="1:3" x14ac:dyDescent="0.2">
      <c r="A14" s="21" t="s">
        <v>84</v>
      </c>
      <c r="B14" s="16"/>
      <c r="C14" s="69"/>
    </row>
    <row r="15" spans="1:3" x14ac:dyDescent="0.2">
      <c r="A15" s="15"/>
      <c r="B15" s="16"/>
      <c r="C15" s="69"/>
    </row>
    <row r="16" spans="1:3" x14ac:dyDescent="0.2">
      <c r="A16" s="15"/>
      <c r="B16" s="76" t="s">
        <v>80</v>
      </c>
      <c r="C16" s="89">
        <f>+'Operating Expenses'!C32</f>
        <v>0</v>
      </c>
    </row>
    <row r="17" spans="1:3" x14ac:dyDescent="0.2">
      <c r="A17" s="15"/>
      <c r="B17" s="16"/>
      <c r="C17" s="69"/>
    </row>
    <row r="18" spans="1:3" x14ac:dyDescent="0.2">
      <c r="A18" s="21" t="s">
        <v>4</v>
      </c>
      <c r="B18" s="16"/>
      <c r="C18" s="69"/>
    </row>
    <row r="19" spans="1:3" x14ac:dyDescent="0.2">
      <c r="A19" s="21"/>
      <c r="B19" s="16"/>
      <c r="C19" s="70"/>
    </row>
    <row r="20" spans="1:3" x14ac:dyDescent="0.2">
      <c r="A20" s="41"/>
      <c r="B20" s="76" t="s">
        <v>80</v>
      </c>
      <c r="C20" s="89">
        <f>+'Operating Expenses'!C43</f>
        <v>0</v>
      </c>
    </row>
    <row r="21" spans="1:3" x14ac:dyDescent="0.2">
      <c r="A21" s="15"/>
      <c r="B21" s="16"/>
      <c r="C21" s="68"/>
    </row>
    <row r="22" spans="1:3" x14ac:dyDescent="0.2">
      <c r="A22" s="15" t="s">
        <v>114</v>
      </c>
      <c r="B22" s="16"/>
      <c r="C22" s="69"/>
    </row>
    <row r="23" spans="1:3" x14ac:dyDescent="0.2">
      <c r="A23" s="15" t="s">
        <v>85</v>
      </c>
      <c r="B23" s="16"/>
      <c r="C23" s="69"/>
    </row>
    <row r="24" spans="1:3" x14ac:dyDescent="0.2">
      <c r="A24" s="15"/>
      <c r="B24" s="16"/>
      <c r="C24" s="69"/>
    </row>
    <row r="25" spans="1:3" x14ac:dyDescent="0.2">
      <c r="A25" s="15"/>
      <c r="B25" s="16"/>
      <c r="C25" s="69"/>
    </row>
    <row r="26" spans="1:3" x14ac:dyDescent="0.2">
      <c r="A26" s="15"/>
      <c r="B26" s="16"/>
      <c r="C26" s="69"/>
    </row>
    <row r="27" spans="1:3" x14ac:dyDescent="0.2">
      <c r="A27" s="15"/>
      <c r="B27" s="16"/>
      <c r="C27" s="69"/>
    </row>
    <row r="28" spans="1:3" x14ac:dyDescent="0.2">
      <c r="A28" s="15"/>
      <c r="B28" s="16"/>
      <c r="C28" s="69"/>
    </row>
    <row r="29" spans="1:3" x14ac:dyDescent="0.2">
      <c r="A29" s="15"/>
      <c r="B29" s="16"/>
      <c r="C29" s="69"/>
    </row>
    <row r="30" spans="1:3" x14ac:dyDescent="0.2">
      <c r="A30" s="15"/>
      <c r="B30" s="16"/>
      <c r="C30" s="69"/>
    </row>
    <row r="31" spans="1:3" ht="13.5" thickBot="1" x14ac:dyDescent="0.25">
      <c r="A31" s="13"/>
      <c r="B31" s="14"/>
      <c r="C31" s="71"/>
    </row>
    <row r="32" spans="1:3" s="28" customFormat="1" ht="14.25" thickTop="1" thickBot="1" x14ac:dyDescent="0.25">
      <c r="A32" s="26"/>
      <c r="B32" s="27" t="s">
        <v>95</v>
      </c>
      <c r="C32" s="90">
        <f>SUM(C8:C31)</f>
        <v>0</v>
      </c>
    </row>
    <row r="33" spans="1:7" ht="13.5" thickTop="1" x14ac:dyDescent="0.2">
      <c r="A33" s="22"/>
      <c r="B33" s="23"/>
      <c r="C33" s="72"/>
    </row>
    <row r="34" spans="1:7" ht="13.5" thickBot="1" x14ac:dyDescent="0.25">
      <c r="A34" s="24" t="s">
        <v>159</v>
      </c>
      <c r="B34" s="25"/>
      <c r="C34" s="91">
        <f>Equipment!P33</f>
        <v>0</v>
      </c>
    </row>
    <row r="35" spans="1:7" s="28" customFormat="1" ht="14.25" thickTop="1" thickBot="1" x14ac:dyDescent="0.25">
      <c r="A35" s="26"/>
      <c r="B35" s="27" t="s">
        <v>94</v>
      </c>
      <c r="C35" s="90">
        <f>SUM(C32:C34)</f>
        <v>0</v>
      </c>
    </row>
    <row r="36" spans="1:7" s="28" customFormat="1" ht="13.5" thickTop="1" x14ac:dyDescent="0.2">
      <c r="A36" s="31" t="s">
        <v>6</v>
      </c>
      <c r="B36" s="30"/>
      <c r="C36" s="73"/>
    </row>
    <row r="37" spans="1:7" s="28" customFormat="1" x14ac:dyDescent="0.2">
      <c r="A37" s="32" t="s">
        <v>216</v>
      </c>
      <c r="B37" s="33"/>
      <c r="C37" s="92">
        <f>-'Attachment A - Subsidy'!D12</f>
        <v>0</v>
      </c>
    </row>
    <row r="38" spans="1:7" s="28" customFormat="1" x14ac:dyDescent="0.2">
      <c r="A38" s="32" t="s">
        <v>217</v>
      </c>
      <c r="B38" s="33"/>
      <c r="C38" s="92">
        <f>-'Attachment A - Subsidy'!C20</f>
        <v>0</v>
      </c>
    </row>
    <row r="39" spans="1:7" s="28" customFormat="1" x14ac:dyDescent="0.2">
      <c r="A39" s="29" t="s">
        <v>141</v>
      </c>
      <c r="B39" s="34"/>
      <c r="C39" s="93">
        <f>-'Attachment B - Unallowable'!C40</f>
        <v>0</v>
      </c>
    </row>
    <row r="40" spans="1:7" s="28" customFormat="1" ht="13.5" thickBot="1" x14ac:dyDescent="0.25">
      <c r="A40" s="35" t="s">
        <v>1</v>
      </c>
      <c r="B40" s="36"/>
      <c r="C40" s="82">
        <v>0</v>
      </c>
    </row>
    <row r="41" spans="1:7" s="28" customFormat="1" ht="14.25" thickTop="1" thickBot="1" x14ac:dyDescent="0.25">
      <c r="A41" s="29" t="s">
        <v>96</v>
      </c>
      <c r="C41" s="90">
        <f>SUM(C35:C40)</f>
        <v>0</v>
      </c>
      <c r="F41" s="238"/>
    </row>
    <row r="42" spans="1:7" ht="7.5" customHeight="1" thickTop="1" x14ac:dyDescent="0.2">
      <c r="A42" s="12"/>
      <c r="B42" s="12"/>
      <c r="C42" s="74"/>
    </row>
    <row r="43" spans="1:7" ht="14.25" customHeight="1" x14ac:dyDescent="0.2">
      <c r="A43" s="6" t="s">
        <v>82</v>
      </c>
      <c r="B43" s="2" t="s">
        <v>81</v>
      </c>
      <c r="C43" s="75"/>
      <c r="F43" s="83"/>
      <c r="G43" s="237"/>
    </row>
    <row r="44" spans="1:7" ht="24" customHeight="1" x14ac:dyDescent="0.2">
      <c r="B44" s="122" t="s">
        <v>162</v>
      </c>
      <c r="C44" s="75"/>
    </row>
    <row r="45" spans="1:7" ht="6" customHeight="1" x14ac:dyDescent="0.2">
      <c r="B45" s="2"/>
      <c r="C45" s="75"/>
    </row>
    <row r="46" spans="1:7" ht="12.75" customHeight="1" x14ac:dyDescent="0.2">
      <c r="B46" s="11" t="s">
        <v>207</v>
      </c>
      <c r="C46" s="81"/>
    </row>
    <row r="47" spans="1:7" x14ac:dyDescent="0.2">
      <c r="B47" s="11" t="s">
        <v>161</v>
      </c>
      <c r="C47" s="99" t="e">
        <f>+C41/C46</f>
        <v>#DIV/0!</v>
      </c>
    </row>
    <row r="48" spans="1:7" x14ac:dyDescent="0.2">
      <c r="A48" s="2"/>
      <c r="B48" s="11" t="s">
        <v>186</v>
      </c>
      <c r="C48" s="187"/>
      <c r="D48" s="76"/>
    </row>
    <row r="50" spans="1:3" x14ac:dyDescent="0.2">
      <c r="C50" s="83"/>
    </row>
    <row r="51" spans="1:3" x14ac:dyDescent="0.2">
      <c r="A51" t="s">
        <v>208</v>
      </c>
    </row>
  </sheetData>
  <phoneticPr fontId="0" type="noConversion"/>
  <printOptions horizontalCentered="1" headings="1"/>
  <pageMargins left="0.5" right="0.5" top="0.5" bottom="0.5" header="0.5" footer="0.5"/>
  <pageSetup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O19"/>
  <sheetViews>
    <sheetView zoomScaleNormal="100" workbookViewId="0">
      <selection activeCell="G36" sqref="G36"/>
    </sheetView>
  </sheetViews>
  <sheetFormatPr defaultColWidth="8.7109375" defaultRowHeight="12.75" x14ac:dyDescent="0.2"/>
  <cols>
    <col min="1" max="1" width="39" style="47" customWidth="1"/>
    <col min="2" max="2" width="4.7109375" style="47" bestFit="1" customWidth="1"/>
    <col min="3" max="3" width="9.140625" style="47" bestFit="1" customWidth="1"/>
    <col min="4" max="4" width="11.42578125" style="47" customWidth="1"/>
    <col min="5" max="5" width="13.5703125" style="47" customWidth="1"/>
    <col min="6" max="6" width="11.85546875" style="47" customWidth="1"/>
    <col min="7" max="7" width="14.28515625" style="52" customWidth="1"/>
    <col min="8" max="8" width="14.28515625" style="48" customWidth="1"/>
    <col min="9" max="9" width="14.28515625" style="47" customWidth="1"/>
    <col min="10" max="10" width="34.7109375" style="47" customWidth="1"/>
    <col min="11" max="11" width="11.5703125" style="47" bestFit="1" customWidth="1"/>
    <col min="12" max="13" width="10.85546875" style="48" bestFit="1" customWidth="1"/>
    <col min="14" max="14" width="10.85546875" style="47" bestFit="1" customWidth="1"/>
    <col min="15" max="15" width="11.28515625" style="47" bestFit="1" customWidth="1"/>
    <col min="16" max="16384" width="8.7109375" style="47"/>
  </cols>
  <sheetData>
    <row r="1" spans="1:15" ht="15" x14ac:dyDescent="0.2">
      <c r="A1" s="44" t="s">
        <v>148</v>
      </c>
      <c r="B1" s="45"/>
      <c r="C1" s="45"/>
      <c r="D1" s="45"/>
      <c r="E1" s="45"/>
      <c r="F1" s="46"/>
      <c r="G1" s="44"/>
      <c r="H1" s="44"/>
      <c r="I1" s="44"/>
      <c r="J1" s="44"/>
      <c r="K1" s="44"/>
      <c r="L1" s="44"/>
      <c r="M1" s="44"/>
      <c r="N1" s="44"/>
      <c r="O1" s="44"/>
    </row>
    <row r="2" spans="1:15" x14ac:dyDescent="0.2">
      <c r="A2" s="1"/>
      <c r="B2" s="1"/>
      <c r="C2" s="1"/>
      <c r="D2" s="1"/>
      <c r="E2" s="1"/>
      <c r="F2" s="1"/>
      <c r="G2" s="50"/>
      <c r="H2" s="124"/>
      <c r="I2" s="124"/>
      <c r="J2" s="124"/>
      <c r="K2" s="49"/>
      <c r="L2" s="49"/>
      <c r="M2" s="49"/>
      <c r="N2" s="48"/>
      <c r="O2" s="48"/>
    </row>
    <row r="3" spans="1:15" x14ac:dyDescent="0.2">
      <c r="A3" s="51" t="str">
        <f>CONCATENATE('Service Center Contact'!B7,'Service Center Contact'!C7)</f>
        <v xml:space="preserve">Service Center Name:  </v>
      </c>
      <c r="B3" s="80"/>
      <c r="C3" s="1"/>
      <c r="D3" s="1"/>
      <c r="E3" s="1"/>
      <c r="F3" s="1"/>
      <c r="G3" s="49"/>
      <c r="H3" s="49"/>
      <c r="I3" s="49"/>
      <c r="J3" s="49"/>
      <c r="K3" s="49"/>
      <c r="L3" s="49"/>
      <c r="M3" s="49"/>
      <c r="N3" s="48"/>
      <c r="O3" s="48"/>
    </row>
    <row r="4" spans="1:15" x14ac:dyDescent="0.2">
      <c r="A4" s="51" t="str">
        <f>CONCATENATE('Service Center Contact'!B6,'Service Center Contact'!C6)</f>
        <v>Fiscal Year:  2027</v>
      </c>
      <c r="B4" s="1"/>
      <c r="C4" s="1"/>
      <c r="D4" s="1"/>
      <c r="E4" s="1"/>
      <c r="F4" s="1"/>
      <c r="G4" s="50"/>
      <c r="H4" s="49"/>
      <c r="I4" s="49"/>
      <c r="J4" s="49"/>
      <c r="K4" s="49"/>
      <c r="L4" s="49"/>
      <c r="M4" s="49"/>
      <c r="N4" s="48"/>
      <c r="O4" s="48"/>
    </row>
    <row r="5" spans="1:15" x14ac:dyDescent="0.2">
      <c r="A5" s="1"/>
      <c r="B5" s="48"/>
      <c r="C5" s="49"/>
      <c r="D5" s="49"/>
      <c r="E5" s="49"/>
      <c r="F5" s="48"/>
      <c r="G5" s="50"/>
      <c r="H5" s="49"/>
      <c r="I5" s="49"/>
      <c r="J5" s="49"/>
      <c r="K5" s="49"/>
      <c r="L5" s="49"/>
      <c r="M5" s="49"/>
      <c r="N5" s="48"/>
      <c r="O5" s="48"/>
    </row>
    <row r="6" spans="1:15" x14ac:dyDescent="0.2">
      <c r="A6" s="51" t="s">
        <v>156</v>
      </c>
      <c r="B6" s="48"/>
      <c r="C6" s="49"/>
      <c r="D6" s="49"/>
      <c r="E6" s="49"/>
      <c r="F6" s="108" t="s">
        <v>56</v>
      </c>
      <c r="G6" s="50"/>
      <c r="K6" s="49"/>
      <c r="L6" s="49"/>
      <c r="M6" s="49"/>
      <c r="N6" s="48"/>
      <c r="O6" s="48"/>
    </row>
    <row r="7" spans="1:15" x14ac:dyDescent="0.2">
      <c r="B7" s="106" t="s">
        <v>144</v>
      </c>
      <c r="C7" s="106" t="s">
        <v>145</v>
      </c>
      <c r="D7" s="117" t="s">
        <v>157</v>
      </c>
      <c r="E7" s="117" t="s">
        <v>158</v>
      </c>
      <c r="F7" s="47" t="s">
        <v>146</v>
      </c>
      <c r="H7" s="125" t="s">
        <v>164</v>
      </c>
      <c r="I7" s="124" t="s">
        <v>166</v>
      </c>
      <c r="J7" s="124" t="s">
        <v>165</v>
      </c>
    </row>
    <row r="8" spans="1:15" x14ac:dyDescent="0.2">
      <c r="A8" s="109"/>
      <c r="B8" s="106"/>
      <c r="C8" s="119"/>
      <c r="D8" s="120">
        <f>C8*B8</f>
        <v>0</v>
      </c>
      <c r="E8" s="117"/>
      <c r="F8" s="118"/>
      <c r="H8" s="100"/>
      <c r="I8" s="118"/>
    </row>
    <row r="9" spans="1:15" x14ac:dyDescent="0.2">
      <c r="A9" s="109"/>
      <c r="B9" s="106"/>
      <c r="C9" s="119"/>
      <c r="D9" s="107">
        <f t="shared" ref="D9:D13" si="0">C9*B9</f>
        <v>0</v>
      </c>
      <c r="E9" s="117"/>
      <c r="F9" s="118"/>
      <c r="H9" s="111"/>
      <c r="I9" s="118"/>
      <c r="J9" s="109"/>
    </row>
    <row r="10" spans="1:15" x14ac:dyDescent="0.2">
      <c r="A10" s="109"/>
      <c r="B10" s="106"/>
      <c r="C10" s="119"/>
      <c r="D10" s="107">
        <f t="shared" si="0"/>
        <v>0</v>
      </c>
      <c r="E10" s="117"/>
      <c r="F10" s="118"/>
      <c r="H10" s="100"/>
      <c r="I10" s="118"/>
    </row>
    <row r="11" spans="1:15" x14ac:dyDescent="0.2">
      <c r="A11" s="109"/>
      <c r="B11" s="106"/>
      <c r="C11" s="119"/>
      <c r="D11" s="107">
        <f t="shared" si="0"/>
        <v>0</v>
      </c>
      <c r="E11" s="117"/>
      <c r="F11" s="118"/>
      <c r="H11" s="111"/>
      <c r="I11" s="118"/>
    </row>
    <row r="12" spans="1:15" x14ac:dyDescent="0.2">
      <c r="A12" s="109"/>
      <c r="B12" s="106"/>
      <c r="C12" s="119"/>
      <c r="D12" s="107">
        <f t="shared" si="0"/>
        <v>0</v>
      </c>
      <c r="E12" s="117"/>
      <c r="F12" s="118"/>
      <c r="H12" s="111"/>
      <c r="I12" s="118"/>
      <c r="J12" s="109"/>
    </row>
    <row r="13" spans="1:15" x14ac:dyDescent="0.2">
      <c r="A13" s="109"/>
      <c r="B13" s="106"/>
      <c r="C13" s="107"/>
      <c r="D13" s="107">
        <f t="shared" si="0"/>
        <v>0</v>
      </c>
      <c r="E13" s="117"/>
      <c r="F13" s="118"/>
      <c r="H13" s="111"/>
      <c r="I13" s="118"/>
    </row>
    <row r="14" spans="1:15" x14ac:dyDescent="0.2">
      <c r="C14" s="105"/>
      <c r="D14" s="105"/>
    </row>
    <row r="15" spans="1:15" ht="13.5" thickBot="1" x14ac:dyDescent="0.25">
      <c r="C15" s="105"/>
      <c r="D15" s="121">
        <f>SUM(D8:D13)</f>
        <v>0</v>
      </c>
      <c r="F15" s="121">
        <f>SUM(F8:F13)</f>
        <v>0</v>
      </c>
      <c r="G15" s="52" t="s">
        <v>147</v>
      </c>
    </row>
    <row r="16" spans="1:15" ht="13.5" thickTop="1" x14ac:dyDescent="0.2">
      <c r="C16" s="105"/>
      <c r="D16" s="105"/>
    </row>
    <row r="17" spans="3:6" x14ac:dyDescent="0.2">
      <c r="C17" s="105"/>
      <c r="D17" s="105"/>
    </row>
    <row r="18" spans="3:6" x14ac:dyDescent="0.2">
      <c r="C18" s="105"/>
      <c r="D18" s="105"/>
      <c r="F18" s="105"/>
    </row>
    <row r="19" spans="3:6" x14ac:dyDescent="0.2">
      <c r="F19" s="105"/>
    </row>
  </sheetData>
  <pageMargins left="0.75" right="0.75" top="1" bottom="1" header="0.5" footer="0.5"/>
  <pageSetup scale="55"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R71"/>
  <sheetViews>
    <sheetView zoomScaleNormal="100" workbookViewId="0">
      <selection activeCell="L13" sqref="L13:M13"/>
    </sheetView>
  </sheetViews>
  <sheetFormatPr defaultColWidth="8.7109375" defaultRowHeight="12.75" x14ac:dyDescent="0.2"/>
  <cols>
    <col min="1" max="1" width="39" style="126" customWidth="1"/>
    <col min="2" max="2" width="10.42578125" style="126" bestFit="1" customWidth="1"/>
    <col min="3" max="3" width="10.7109375" style="126" customWidth="1"/>
    <col min="4" max="4" width="11.42578125" style="126" customWidth="1"/>
    <col min="5" max="5" width="10.85546875" style="126" customWidth="1"/>
    <col min="6" max="6" width="10.7109375" style="126" customWidth="1"/>
    <col min="7" max="7" width="10.7109375" style="128" customWidth="1"/>
    <col min="8" max="8" width="10.7109375" style="127" customWidth="1"/>
    <col min="9" max="9" width="10.7109375" style="126" customWidth="1"/>
    <col min="10" max="10" width="14.85546875" style="126" bestFit="1" customWidth="1"/>
    <col min="11" max="11" width="11.5703125" style="126" bestFit="1" customWidth="1"/>
    <col min="12" max="13" width="10.85546875" style="127" bestFit="1" customWidth="1"/>
    <col min="14" max="14" width="10.85546875" style="126" bestFit="1" customWidth="1"/>
    <col min="15" max="15" width="11.28515625" style="126" bestFit="1" customWidth="1"/>
    <col min="16" max="16" width="11.28515625" style="126" customWidth="1"/>
    <col min="17" max="16384" width="8.7109375" style="126"/>
  </cols>
  <sheetData>
    <row r="1" spans="1:18" ht="15" x14ac:dyDescent="0.2">
      <c r="A1" s="168" t="s">
        <v>73</v>
      </c>
      <c r="B1" s="170"/>
      <c r="C1" s="170"/>
      <c r="D1" s="170"/>
      <c r="E1" s="170"/>
      <c r="F1" s="169"/>
      <c r="G1" s="168"/>
      <c r="H1" s="168"/>
      <c r="I1" s="168"/>
      <c r="J1" s="168"/>
      <c r="K1" s="168"/>
      <c r="L1" s="168"/>
      <c r="M1" s="168"/>
      <c r="N1" s="168"/>
      <c r="O1" s="168"/>
      <c r="P1" s="184"/>
    </row>
    <row r="2" spans="1:18" x14ac:dyDescent="0.2">
      <c r="A2" s="164"/>
      <c r="B2" s="164"/>
      <c r="C2" s="164"/>
      <c r="D2" s="164"/>
      <c r="E2" s="164"/>
      <c r="F2" s="164"/>
      <c r="G2" s="130"/>
      <c r="H2" s="133"/>
      <c r="I2" s="133"/>
      <c r="J2" s="133"/>
      <c r="K2" s="133"/>
      <c r="L2" s="133"/>
      <c r="M2" s="133"/>
      <c r="N2" s="127"/>
      <c r="O2" s="127"/>
      <c r="P2" s="127"/>
    </row>
    <row r="3" spans="1:18" x14ac:dyDescent="0.2">
      <c r="A3" s="166" t="str">
        <f>CONCATENATE('Service Center Contact'!B7,'Service Center Contact'!C7)</f>
        <v xml:space="preserve">Service Center Name:  </v>
      </c>
      <c r="B3" s="166"/>
      <c r="C3" s="167"/>
      <c r="D3" s="164"/>
      <c r="E3" s="164"/>
      <c r="F3" s="164"/>
      <c r="G3" s="133"/>
      <c r="H3" s="133"/>
      <c r="I3" s="133"/>
      <c r="J3" s="133"/>
      <c r="K3" s="133"/>
      <c r="L3" s="133"/>
      <c r="M3" s="133"/>
      <c r="N3" s="127"/>
      <c r="O3" s="127"/>
      <c r="P3" s="127"/>
    </row>
    <row r="4" spans="1:18" x14ac:dyDescent="0.2">
      <c r="A4" s="166" t="str">
        <f>CONCATENATE('Service Center Contact'!B6,'Service Center Contact'!C6)</f>
        <v>Fiscal Year:  2027</v>
      </c>
      <c r="B4" s="166"/>
      <c r="C4" s="165"/>
      <c r="D4" s="164"/>
      <c r="E4" s="164"/>
      <c r="F4" s="164"/>
      <c r="G4" s="130"/>
      <c r="H4" s="133"/>
      <c r="I4" s="133"/>
      <c r="J4" s="133"/>
      <c r="K4" s="133"/>
      <c r="L4" s="133"/>
      <c r="M4" s="133"/>
      <c r="N4" s="127"/>
      <c r="O4" s="127"/>
      <c r="P4" s="127"/>
    </row>
    <row r="5" spans="1:18" x14ac:dyDescent="0.2">
      <c r="A5" s="164"/>
      <c r="B5" s="164"/>
      <c r="C5" s="127"/>
      <c r="D5" s="133"/>
      <c r="E5" s="133"/>
      <c r="F5" s="127"/>
      <c r="G5" s="130"/>
      <c r="H5" s="133"/>
      <c r="I5" s="133"/>
      <c r="J5" s="133"/>
      <c r="K5" s="133"/>
      <c r="L5" s="133"/>
      <c r="M5" s="133"/>
      <c r="N5" s="127"/>
      <c r="O5" s="127"/>
      <c r="P5" s="127"/>
    </row>
    <row r="6" spans="1:18" x14ac:dyDescent="0.2">
      <c r="A6" s="163" t="s">
        <v>36</v>
      </c>
      <c r="B6" s="163"/>
      <c r="C6" s="127"/>
      <c r="D6" s="133"/>
      <c r="E6" s="133"/>
      <c r="F6" s="127"/>
      <c r="G6" s="130"/>
      <c r="I6" s="133"/>
      <c r="J6" s="133"/>
      <c r="K6" s="133"/>
      <c r="L6" s="133"/>
      <c r="M6" s="133"/>
      <c r="N6" s="127"/>
      <c r="O6" s="127"/>
      <c r="P6" s="127"/>
    </row>
    <row r="7" spans="1:18" ht="16.5" customHeight="1" x14ac:dyDescent="0.2">
      <c r="A7" s="127"/>
      <c r="B7" s="127"/>
      <c r="C7" s="127"/>
      <c r="D7" s="195" t="s">
        <v>37</v>
      </c>
      <c r="E7" s="196"/>
      <c r="F7" s="127"/>
      <c r="G7" s="130"/>
      <c r="I7" s="127"/>
      <c r="J7" s="127"/>
      <c r="K7" s="127"/>
      <c r="N7" s="127"/>
      <c r="O7" s="127"/>
      <c r="P7" s="127"/>
    </row>
    <row r="8" spans="1:18" x14ac:dyDescent="0.2">
      <c r="A8" s="162" t="s">
        <v>101</v>
      </c>
      <c r="B8" s="159" t="s">
        <v>38</v>
      </c>
      <c r="C8" s="159" t="s">
        <v>173</v>
      </c>
      <c r="D8" s="155"/>
      <c r="E8" s="155"/>
      <c r="F8" s="160" t="s">
        <v>39</v>
      </c>
      <c r="G8" s="161" t="s">
        <v>40</v>
      </c>
      <c r="H8" s="160" t="s">
        <v>33</v>
      </c>
      <c r="I8" s="159" t="s">
        <v>41</v>
      </c>
      <c r="J8" s="159" t="s">
        <v>133</v>
      </c>
      <c r="K8" s="159" t="s">
        <v>133</v>
      </c>
      <c r="L8" s="160" t="s">
        <v>42</v>
      </c>
      <c r="M8" s="160" t="s">
        <v>42</v>
      </c>
      <c r="N8" s="159" t="s">
        <v>195</v>
      </c>
      <c r="O8" s="159" t="s">
        <v>196</v>
      </c>
      <c r="P8" s="159" t="str">
        <f>CONCATENATE("FY",'Service Center Contact'!C6)</f>
        <v>FY2027</v>
      </c>
    </row>
    <row r="9" spans="1:18" x14ac:dyDescent="0.2">
      <c r="A9" s="156"/>
      <c r="B9" s="156" t="s">
        <v>43</v>
      </c>
      <c r="C9" s="156" t="s">
        <v>172</v>
      </c>
      <c r="D9" s="155" t="s">
        <v>44</v>
      </c>
      <c r="E9" s="155" t="s">
        <v>44</v>
      </c>
      <c r="F9" s="155" t="s">
        <v>45</v>
      </c>
      <c r="G9" s="157" t="s">
        <v>46</v>
      </c>
      <c r="H9" s="155" t="s">
        <v>47</v>
      </c>
      <c r="I9" s="156" t="s">
        <v>48</v>
      </c>
      <c r="J9" s="156" t="s">
        <v>136</v>
      </c>
      <c r="K9" s="156" t="s">
        <v>135</v>
      </c>
      <c r="L9" s="155" t="s">
        <v>49</v>
      </c>
      <c r="M9" s="155" t="s">
        <v>49</v>
      </c>
      <c r="N9" s="156" t="s">
        <v>33</v>
      </c>
      <c r="O9" s="156" t="s">
        <v>117</v>
      </c>
      <c r="P9" s="156" t="s">
        <v>117</v>
      </c>
    </row>
    <row r="10" spans="1:18" x14ac:dyDescent="0.2">
      <c r="A10" s="156"/>
      <c r="B10" s="158" t="s">
        <v>50</v>
      </c>
      <c r="C10" s="158" t="s">
        <v>50</v>
      </c>
      <c r="D10" s="155" t="s">
        <v>51</v>
      </c>
      <c r="E10" s="155" t="s">
        <v>52</v>
      </c>
      <c r="F10" s="155"/>
      <c r="G10" s="157" t="s">
        <v>53</v>
      </c>
      <c r="H10" s="155" t="s">
        <v>54</v>
      </c>
      <c r="I10" s="156" t="s">
        <v>55</v>
      </c>
      <c r="J10" s="156" t="s">
        <v>137</v>
      </c>
      <c r="K10" s="156" t="s">
        <v>134</v>
      </c>
      <c r="L10" s="155" t="s">
        <v>54</v>
      </c>
      <c r="M10" s="155" t="s">
        <v>54</v>
      </c>
      <c r="N10" s="155" t="s">
        <v>54</v>
      </c>
      <c r="O10" s="155" t="s">
        <v>56</v>
      </c>
      <c r="P10" s="155" t="s">
        <v>56</v>
      </c>
    </row>
    <row r="11" spans="1:18" x14ac:dyDescent="0.2">
      <c r="A11" s="156"/>
      <c r="B11" s="158"/>
      <c r="C11" s="158"/>
      <c r="D11" s="155" t="s">
        <v>57</v>
      </c>
      <c r="E11" s="155" t="s">
        <v>58</v>
      </c>
      <c r="F11" s="155"/>
      <c r="G11" s="157"/>
      <c r="H11" s="155"/>
      <c r="I11" s="156"/>
      <c r="J11" s="156" t="s">
        <v>138</v>
      </c>
      <c r="K11" s="156"/>
      <c r="L11" s="123" t="s">
        <v>171</v>
      </c>
      <c r="M11" s="123" t="s">
        <v>181</v>
      </c>
      <c r="N11" s="155"/>
      <c r="O11" s="155"/>
      <c r="P11" s="155"/>
    </row>
    <row r="12" spans="1:18" x14ac:dyDescent="0.2">
      <c r="A12" s="153" t="s">
        <v>59</v>
      </c>
      <c r="B12" s="153" t="s">
        <v>60</v>
      </c>
      <c r="C12" s="153" t="s">
        <v>60</v>
      </c>
      <c r="D12" s="153" t="s">
        <v>61</v>
      </c>
      <c r="E12" s="153" t="s">
        <v>62</v>
      </c>
      <c r="F12" s="153" t="s">
        <v>63</v>
      </c>
      <c r="G12" s="154" t="s">
        <v>64</v>
      </c>
      <c r="H12" s="153" t="s">
        <v>65</v>
      </c>
      <c r="I12" s="153" t="s">
        <v>66</v>
      </c>
      <c r="J12" s="153"/>
      <c r="K12" s="153"/>
      <c r="L12" s="153" t="s">
        <v>67</v>
      </c>
      <c r="M12" s="153" t="s">
        <v>68</v>
      </c>
      <c r="N12" s="153" t="s">
        <v>69</v>
      </c>
      <c r="O12" s="153" t="s">
        <v>70</v>
      </c>
      <c r="P12" s="153"/>
      <c r="Q12" s="126" t="s">
        <v>170</v>
      </c>
    </row>
    <row r="13" spans="1:18" x14ac:dyDescent="0.2">
      <c r="A13" s="152"/>
      <c r="B13" s="151"/>
      <c r="C13" s="151"/>
      <c r="D13" s="150"/>
      <c r="E13" s="150"/>
      <c r="F13" s="150"/>
      <c r="G13" s="149"/>
      <c r="H13" s="147">
        <f>IF(D13&gt;0,ROUND((D13-F13)*G13,0),ROUND((E13-F13)*G13,0))</f>
        <v>0</v>
      </c>
      <c r="I13" s="148"/>
      <c r="J13" s="148"/>
      <c r="K13" s="147">
        <f t="shared" ref="K13:K32" si="0">IF(I13=0,0,($H13/$I13)*J13)</f>
        <v>0</v>
      </c>
      <c r="L13" s="148"/>
      <c r="M13" s="148"/>
      <c r="N13" s="147">
        <f t="shared" ref="N13:N32" si="1">IF(L13=0,0,($H13/$I13)*L13)</f>
        <v>0</v>
      </c>
      <c r="O13" s="147">
        <f t="shared" ref="O13:O32" si="2">IF(M13=0,0,($H13/$I13)*M13)</f>
        <v>0</v>
      </c>
      <c r="P13" s="146">
        <f>EquipmentListing!F8</f>
        <v>0</v>
      </c>
      <c r="Q13" s="126">
        <v>10000</v>
      </c>
      <c r="R13" s="185">
        <f>O13/12</f>
        <v>0</v>
      </c>
    </row>
    <row r="14" spans="1:18" x14ac:dyDescent="0.2">
      <c r="A14" s="145"/>
      <c r="B14" s="144"/>
      <c r="C14" s="144"/>
      <c r="D14" s="143"/>
      <c r="E14" s="143"/>
      <c r="F14" s="143"/>
      <c r="G14" s="142"/>
      <c r="H14" s="146">
        <f t="shared" ref="H13:H32" si="3">IF(D14&gt;0,ROUND((D14-F14)*G14,0),ROUND((E14-F14)*G14,0))</f>
        <v>0</v>
      </c>
      <c r="I14" s="141"/>
      <c r="J14" s="141"/>
      <c r="K14" s="146">
        <f t="shared" si="0"/>
        <v>0</v>
      </c>
      <c r="L14" s="141"/>
      <c r="M14" s="141"/>
      <c r="N14" s="146">
        <f t="shared" si="1"/>
        <v>0</v>
      </c>
      <c r="O14" s="146">
        <f t="shared" si="2"/>
        <v>0</v>
      </c>
      <c r="P14" s="146">
        <f>EquipmentListing!F9</f>
        <v>0</v>
      </c>
      <c r="Q14" s="126">
        <v>10000</v>
      </c>
      <c r="R14" s="185">
        <f t="shared" ref="R14:R17" si="4">O14/12</f>
        <v>0</v>
      </c>
    </row>
    <row r="15" spans="1:18" x14ac:dyDescent="0.2">
      <c r="A15" s="145"/>
      <c r="B15" s="144"/>
      <c r="C15" s="144"/>
      <c r="D15" s="143"/>
      <c r="E15" s="143"/>
      <c r="F15" s="143"/>
      <c r="G15" s="142"/>
      <c r="H15" s="140">
        <f t="shared" si="3"/>
        <v>0</v>
      </c>
      <c r="I15" s="141"/>
      <c r="J15" s="141"/>
      <c r="K15" s="146">
        <f t="shared" si="0"/>
        <v>0</v>
      </c>
      <c r="L15" s="143"/>
      <c r="M15" s="141"/>
      <c r="N15" s="146">
        <f t="shared" si="1"/>
        <v>0</v>
      </c>
      <c r="O15" s="146">
        <f t="shared" si="2"/>
        <v>0</v>
      </c>
      <c r="P15" s="146">
        <f>EquipmentListing!F10</f>
        <v>0</v>
      </c>
      <c r="Q15" s="126">
        <v>10000</v>
      </c>
      <c r="R15" s="185">
        <f t="shared" si="4"/>
        <v>0</v>
      </c>
    </row>
    <row r="16" spans="1:18" x14ac:dyDescent="0.2">
      <c r="A16" s="145"/>
      <c r="B16" s="144"/>
      <c r="C16" s="144"/>
      <c r="D16" s="143"/>
      <c r="E16" s="143"/>
      <c r="F16" s="143"/>
      <c r="G16" s="142"/>
      <c r="H16" s="140">
        <f t="shared" si="3"/>
        <v>0</v>
      </c>
      <c r="I16" s="141"/>
      <c r="J16" s="141"/>
      <c r="K16" s="140">
        <f t="shared" si="0"/>
        <v>0</v>
      </c>
      <c r="L16" s="141"/>
      <c r="M16" s="141"/>
      <c r="N16" s="140">
        <f t="shared" si="1"/>
        <v>0</v>
      </c>
      <c r="O16" s="140">
        <f t="shared" si="2"/>
        <v>0</v>
      </c>
      <c r="P16" s="140">
        <f>EquipmentListing!F11</f>
        <v>0</v>
      </c>
      <c r="Q16" s="126">
        <v>20000</v>
      </c>
      <c r="R16" s="185">
        <f t="shared" si="4"/>
        <v>0</v>
      </c>
    </row>
    <row r="17" spans="1:18" x14ac:dyDescent="0.2">
      <c r="A17" s="145"/>
      <c r="B17" s="144"/>
      <c r="C17" s="144"/>
      <c r="D17" s="143"/>
      <c r="E17" s="143"/>
      <c r="F17" s="143"/>
      <c r="G17" s="142"/>
      <c r="H17" s="140">
        <f t="shared" si="3"/>
        <v>0</v>
      </c>
      <c r="I17" s="141"/>
      <c r="J17" s="141"/>
      <c r="K17" s="140">
        <f t="shared" si="0"/>
        <v>0</v>
      </c>
      <c r="L17" s="141"/>
      <c r="M17" s="141"/>
      <c r="N17" s="140">
        <f t="shared" si="1"/>
        <v>0</v>
      </c>
      <c r="O17" s="140">
        <f t="shared" si="2"/>
        <v>0</v>
      </c>
      <c r="P17" s="140">
        <f>EquipmentListing!F12</f>
        <v>0</v>
      </c>
      <c r="Q17" s="126">
        <v>30000</v>
      </c>
      <c r="R17" s="185">
        <f t="shared" si="4"/>
        <v>0</v>
      </c>
    </row>
    <row r="18" spans="1:18" x14ac:dyDescent="0.2">
      <c r="A18" s="145"/>
      <c r="B18" s="144"/>
      <c r="C18" s="144"/>
      <c r="D18" s="143"/>
      <c r="E18" s="143"/>
      <c r="F18" s="143"/>
      <c r="G18" s="142"/>
      <c r="H18" s="140">
        <f t="shared" si="3"/>
        <v>0</v>
      </c>
      <c r="I18" s="141"/>
      <c r="J18" s="141"/>
      <c r="K18" s="140">
        <f t="shared" si="0"/>
        <v>0</v>
      </c>
      <c r="L18" s="143"/>
      <c r="M18" s="143"/>
      <c r="N18" s="140">
        <f t="shared" si="1"/>
        <v>0</v>
      </c>
      <c r="O18" s="140">
        <f t="shared" si="2"/>
        <v>0</v>
      </c>
      <c r="P18" s="140">
        <f>EquipmentListing!F13</f>
        <v>0</v>
      </c>
      <c r="Q18" s="126">
        <v>10000</v>
      </c>
      <c r="R18" s="185">
        <f>O18/12</f>
        <v>0</v>
      </c>
    </row>
    <row r="19" spans="1:18" x14ac:dyDescent="0.2">
      <c r="A19" s="145"/>
      <c r="B19" s="144"/>
      <c r="C19" s="144"/>
      <c r="D19" s="143"/>
      <c r="E19" s="143"/>
      <c r="F19" s="143"/>
      <c r="G19" s="142"/>
      <c r="H19" s="140">
        <f t="shared" si="3"/>
        <v>0</v>
      </c>
      <c r="I19" s="141"/>
      <c r="J19" s="141"/>
      <c r="K19" s="140">
        <f t="shared" si="0"/>
        <v>0</v>
      </c>
      <c r="L19" s="143"/>
      <c r="M19" s="143"/>
      <c r="N19" s="140">
        <f t="shared" si="1"/>
        <v>0</v>
      </c>
      <c r="O19" s="140">
        <f t="shared" si="2"/>
        <v>0</v>
      </c>
      <c r="P19" s="140">
        <f>O19</f>
        <v>0</v>
      </c>
      <c r="Q19" s="126">
        <v>10000</v>
      </c>
      <c r="R19" s="185">
        <f t="shared" ref="R19:R23" si="5">O19/12</f>
        <v>0</v>
      </c>
    </row>
    <row r="20" spans="1:18" x14ac:dyDescent="0.2">
      <c r="A20" s="145"/>
      <c r="B20" s="144"/>
      <c r="C20" s="144"/>
      <c r="D20" s="143"/>
      <c r="E20" s="143"/>
      <c r="F20" s="143"/>
      <c r="G20" s="142"/>
      <c r="H20" s="140">
        <f t="shared" si="3"/>
        <v>0</v>
      </c>
      <c r="I20" s="141"/>
      <c r="J20" s="141"/>
      <c r="K20" s="140">
        <f t="shared" si="0"/>
        <v>0</v>
      </c>
      <c r="L20" s="141"/>
      <c r="M20" s="141"/>
      <c r="N20" s="140">
        <f t="shared" si="1"/>
        <v>0</v>
      </c>
      <c r="O20" s="140">
        <f t="shared" si="2"/>
        <v>0</v>
      </c>
      <c r="P20" s="140">
        <f>O20</f>
        <v>0</v>
      </c>
      <c r="Q20" s="126">
        <v>10000</v>
      </c>
      <c r="R20" s="185">
        <f t="shared" si="5"/>
        <v>0</v>
      </c>
    </row>
    <row r="21" spans="1:18" x14ac:dyDescent="0.2">
      <c r="A21" s="145"/>
      <c r="B21" s="144"/>
      <c r="C21" s="144"/>
      <c r="D21" s="143"/>
      <c r="E21" s="143"/>
      <c r="F21" s="143"/>
      <c r="G21" s="142"/>
      <c r="H21" s="140">
        <f t="shared" si="3"/>
        <v>0</v>
      </c>
      <c r="I21" s="141"/>
      <c r="J21" s="141"/>
      <c r="K21" s="140">
        <f t="shared" si="0"/>
        <v>0</v>
      </c>
      <c r="L21" s="141"/>
      <c r="M21" s="141"/>
      <c r="N21" s="140">
        <f t="shared" si="1"/>
        <v>0</v>
      </c>
      <c r="O21" s="140">
        <f t="shared" si="2"/>
        <v>0</v>
      </c>
      <c r="P21" s="140">
        <f>O21</f>
        <v>0</v>
      </c>
      <c r="Q21" s="126">
        <v>10000</v>
      </c>
      <c r="R21" s="185">
        <f t="shared" si="5"/>
        <v>0</v>
      </c>
    </row>
    <row r="22" spans="1:18" x14ac:dyDescent="0.2">
      <c r="A22" s="145"/>
      <c r="B22" s="144"/>
      <c r="C22" s="144"/>
      <c r="D22" s="143"/>
      <c r="E22" s="143"/>
      <c r="F22" s="143"/>
      <c r="G22" s="142"/>
      <c r="H22" s="140">
        <f t="shared" si="3"/>
        <v>0</v>
      </c>
      <c r="I22" s="141"/>
      <c r="J22" s="141"/>
      <c r="K22" s="140">
        <f t="shared" si="0"/>
        <v>0</v>
      </c>
      <c r="L22" s="141"/>
      <c r="M22" s="141"/>
      <c r="N22" s="140">
        <f t="shared" si="1"/>
        <v>0</v>
      </c>
      <c r="O22" s="140">
        <f t="shared" si="2"/>
        <v>0</v>
      </c>
      <c r="P22" s="140">
        <f>O22</f>
        <v>0</v>
      </c>
      <c r="Q22" s="126">
        <v>10000</v>
      </c>
      <c r="R22" s="185">
        <f t="shared" si="5"/>
        <v>0</v>
      </c>
    </row>
    <row r="23" spans="1:18" x14ac:dyDescent="0.2">
      <c r="A23" s="145"/>
      <c r="B23" s="144"/>
      <c r="C23" s="144"/>
      <c r="D23" s="143"/>
      <c r="E23" s="143"/>
      <c r="F23" s="143"/>
      <c r="G23" s="142"/>
      <c r="H23" s="140">
        <f t="shared" si="3"/>
        <v>0</v>
      </c>
      <c r="I23" s="141"/>
      <c r="J23" s="141"/>
      <c r="K23" s="140">
        <f t="shared" si="0"/>
        <v>0</v>
      </c>
      <c r="L23" s="141"/>
      <c r="M23" s="141"/>
      <c r="N23" s="140">
        <f t="shared" si="1"/>
        <v>0</v>
      </c>
      <c r="O23" s="140">
        <f t="shared" si="2"/>
        <v>0</v>
      </c>
      <c r="P23" s="140">
        <f>O23</f>
        <v>0</v>
      </c>
      <c r="Q23" s="126">
        <v>10000</v>
      </c>
      <c r="R23" s="185">
        <f t="shared" si="5"/>
        <v>0</v>
      </c>
    </row>
    <row r="24" spans="1:18" x14ac:dyDescent="0.2">
      <c r="A24" s="145"/>
      <c r="B24" s="144"/>
      <c r="C24" s="144"/>
      <c r="D24" s="143"/>
      <c r="E24" s="143"/>
      <c r="F24" s="143"/>
      <c r="G24" s="142"/>
      <c r="H24" s="140">
        <f t="shared" si="3"/>
        <v>0</v>
      </c>
      <c r="I24" s="141"/>
      <c r="J24" s="141"/>
      <c r="K24" s="140">
        <f t="shared" si="0"/>
        <v>0</v>
      </c>
      <c r="L24" s="141"/>
      <c r="M24" s="141"/>
      <c r="N24" s="140">
        <f t="shared" si="1"/>
        <v>0</v>
      </c>
      <c r="O24" s="140">
        <f t="shared" si="2"/>
        <v>0</v>
      </c>
      <c r="P24" s="140">
        <f>O24*12</f>
        <v>0</v>
      </c>
      <c r="Q24" s="126">
        <v>10000</v>
      </c>
      <c r="R24" s="185">
        <f t="shared" ref="R24" si="6">O24/12</f>
        <v>0</v>
      </c>
    </row>
    <row r="25" spans="1:18" x14ac:dyDescent="0.2">
      <c r="A25" s="145"/>
      <c r="B25" s="144"/>
      <c r="C25" s="144"/>
      <c r="D25" s="143"/>
      <c r="E25" s="143"/>
      <c r="F25" s="143"/>
      <c r="G25" s="142"/>
      <c r="H25" s="140">
        <f t="shared" si="3"/>
        <v>0</v>
      </c>
      <c r="I25" s="141"/>
      <c r="J25" s="141"/>
      <c r="K25" s="140">
        <f t="shared" si="0"/>
        <v>0</v>
      </c>
      <c r="L25" s="141"/>
      <c r="M25" s="141"/>
      <c r="N25" s="140">
        <f t="shared" si="1"/>
        <v>0</v>
      </c>
      <c r="O25" s="140">
        <f t="shared" si="2"/>
        <v>0</v>
      </c>
      <c r="P25" s="140"/>
    </row>
    <row r="26" spans="1:18" x14ac:dyDescent="0.2">
      <c r="A26" s="145"/>
      <c r="B26" s="144"/>
      <c r="C26" s="144"/>
      <c r="D26" s="143"/>
      <c r="E26" s="143"/>
      <c r="F26" s="143"/>
      <c r="G26" s="142"/>
      <c r="H26" s="140">
        <f t="shared" si="3"/>
        <v>0</v>
      </c>
      <c r="I26" s="141"/>
      <c r="J26" s="141"/>
      <c r="K26" s="140">
        <f t="shared" si="0"/>
        <v>0</v>
      </c>
      <c r="L26" s="141"/>
      <c r="M26" s="141"/>
      <c r="N26" s="140">
        <f t="shared" si="1"/>
        <v>0</v>
      </c>
      <c r="O26" s="140">
        <f t="shared" si="2"/>
        <v>0</v>
      </c>
      <c r="P26" s="140"/>
    </row>
    <row r="27" spans="1:18" x14ac:dyDescent="0.2">
      <c r="A27" s="145"/>
      <c r="B27" s="144"/>
      <c r="C27" s="144"/>
      <c r="D27" s="143"/>
      <c r="E27" s="143"/>
      <c r="F27" s="143"/>
      <c r="G27" s="142"/>
      <c r="H27" s="140">
        <f t="shared" si="3"/>
        <v>0</v>
      </c>
      <c r="I27" s="141"/>
      <c r="J27" s="141"/>
      <c r="K27" s="140">
        <f t="shared" si="0"/>
        <v>0</v>
      </c>
      <c r="L27" s="141"/>
      <c r="M27" s="141"/>
      <c r="N27" s="140">
        <f t="shared" si="1"/>
        <v>0</v>
      </c>
      <c r="O27" s="140">
        <f t="shared" si="2"/>
        <v>0</v>
      </c>
      <c r="P27" s="140"/>
    </row>
    <row r="28" spans="1:18" x14ac:dyDescent="0.2">
      <c r="A28" s="145"/>
      <c r="B28" s="144"/>
      <c r="C28" s="144"/>
      <c r="D28" s="143"/>
      <c r="E28" s="143"/>
      <c r="F28" s="143"/>
      <c r="G28" s="142"/>
      <c r="H28" s="140">
        <f t="shared" si="3"/>
        <v>0</v>
      </c>
      <c r="I28" s="141"/>
      <c r="J28" s="141"/>
      <c r="K28" s="140">
        <f t="shared" si="0"/>
        <v>0</v>
      </c>
      <c r="L28" s="141"/>
      <c r="M28" s="141"/>
      <c r="N28" s="140">
        <f t="shared" si="1"/>
        <v>0</v>
      </c>
      <c r="O28" s="140">
        <f t="shared" si="2"/>
        <v>0</v>
      </c>
      <c r="P28" s="140"/>
    </row>
    <row r="29" spans="1:18" x14ac:dyDescent="0.2">
      <c r="A29" s="145"/>
      <c r="B29" s="144"/>
      <c r="C29" s="144"/>
      <c r="D29" s="143"/>
      <c r="E29" s="143"/>
      <c r="F29" s="143"/>
      <c r="G29" s="142"/>
      <c r="H29" s="140">
        <f t="shared" si="3"/>
        <v>0</v>
      </c>
      <c r="I29" s="141"/>
      <c r="J29" s="141"/>
      <c r="K29" s="140">
        <f t="shared" si="0"/>
        <v>0</v>
      </c>
      <c r="L29" s="141"/>
      <c r="M29" s="141"/>
      <c r="N29" s="140">
        <f t="shared" si="1"/>
        <v>0</v>
      </c>
      <c r="O29" s="140">
        <f t="shared" si="2"/>
        <v>0</v>
      </c>
      <c r="P29" s="140"/>
    </row>
    <row r="30" spans="1:18" x14ac:dyDescent="0.2">
      <c r="A30" s="145"/>
      <c r="B30" s="144"/>
      <c r="C30" s="144"/>
      <c r="D30" s="143"/>
      <c r="E30" s="143"/>
      <c r="F30" s="143"/>
      <c r="G30" s="142"/>
      <c r="H30" s="140">
        <f t="shared" si="3"/>
        <v>0</v>
      </c>
      <c r="I30" s="141"/>
      <c r="J30" s="141"/>
      <c r="K30" s="140">
        <f t="shared" si="0"/>
        <v>0</v>
      </c>
      <c r="L30" s="141"/>
      <c r="M30" s="141"/>
      <c r="N30" s="140">
        <f t="shared" si="1"/>
        <v>0</v>
      </c>
      <c r="O30" s="140">
        <f t="shared" si="2"/>
        <v>0</v>
      </c>
      <c r="P30" s="140"/>
    </row>
    <row r="31" spans="1:18" x14ac:dyDescent="0.2">
      <c r="A31" s="145"/>
      <c r="B31" s="144"/>
      <c r="C31" s="144"/>
      <c r="D31" s="143"/>
      <c r="E31" s="143"/>
      <c r="F31" s="143"/>
      <c r="G31" s="142"/>
      <c r="H31" s="140">
        <f t="shared" si="3"/>
        <v>0</v>
      </c>
      <c r="I31" s="141"/>
      <c r="J31" s="141"/>
      <c r="K31" s="140">
        <f t="shared" si="0"/>
        <v>0</v>
      </c>
      <c r="L31" s="141"/>
      <c r="M31" s="141"/>
      <c r="N31" s="140">
        <f t="shared" si="1"/>
        <v>0</v>
      </c>
      <c r="O31" s="140">
        <f t="shared" si="2"/>
        <v>0</v>
      </c>
      <c r="P31" s="140"/>
    </row>
    <row r="32" spans="1:18" x14ac:dyDescent="0.2">
      <c r="A32" s="145"/>
      <c r="B32" s="144"/>
      <c r="C32" s="144"/>
      <c r="D32" s="143"/>
      <c r="E32" s="143"/>
      <c r="F32" s="143"/>
      <c r="G32" s="142"/>
      <c r="H32" s="140">
        <f t="shared" si="3"/>
        <v>0</v>
      </c>
      <c r="I32" s="141"/>
      <c r="J32" s="141"/>
      <c r="K32" s="140">
        <f t="shared" si="0"/>
        <v>0</v>
      </c>
      <c r="L32" s="141"/>
      <c r="M32" s="141"/>
      <c r="N32" s="140">
        <f t="shared" si="1"/>
        <v>0</v>
      </c>
      <c r="O32" s="140">
        <f t="shared" si="2"/>
        <v>0</v>
      </c>
      <c r="P32" s="140"/>
    </row>
    <row r="33" spans="1:16" s="129" customFormat="1" ht="25.5" customHeight="1" thickBot="1" x14ac:dyDescent="0.25">
      <c r="A33" s="139" t="s">
        <v>71</v>
      </c>
      <c r="B33" s="139"/>
      <c r="C33" s="136"/>
      <c r="D33" s="137">
        <f>SUM(D13:D32)</f>
        <v>0</v>
      </c>
      <c r="E33" s="137">
        <f>SUM(E13:E32)</f>
        <v>0</v>
      </c>
      <c r="F33" s="137">
        <f>SUM(F13:F32)</f>
        <v>0</v>
      </c>
      <c r="G33" s="138"/>
      <c r="H33" s="137">
        <f>SUM(H13:H32)</f>
        <v>0</v>
      </c>
      <c r="I33" s="136"/>
      <c r="J33" s="136"/>
      <c r="K33" s="137">
        <f>SUM(K13:K32)</f>
        <v>0</v>
      </c>
      <c r="L33" s="136"/>
      <c r="M33" s="136"/>
      <c r="N33" s="135">
        <f>SUM(N13:N32)</f>
        <v>0</v>
      </c>
      <c r="O33" s="135">
        <f>SUM(O13:O32)</f>
        <v>0</v>
      </c>
      <c r="P33" s="137">
        <f>SUM(P13:P32)</f>
        <v>0</v>
      </c>
    </row>
    <row r="34" spans="1:16" ht="13.5" thickTop="1" x14ac:dyDescent="0.2">
      <c r="A34" s="127"/>
      <c r="B34" s="127"/>
      <c r="C34" s="127"/>
      <c r="D34" s="133"/>
      <c r="E34" s="133"/>
      <c r="F34" s="133"/>
      <c r="G34" s="130"/>
      <c r="H34" s="133"/>
      <c r="I34" s="127"/>
      <c r="J34" s="127"/>
      <c r="K34" s="127"/>
      <c r="N34" s="127"/>
      <c r="O34" s="127"/>
      <c r="P34" s="127"/>
    </row>
    <row r="35" spans="1:16" x14ac:dyDescent="0.2">
      <c r="A35" s="127"/>
      <c r="B35" s="127"/>
      <c r="C35" s="127"/>
      <c r="D35" s="133"/>
      <c r="E35" s="133"/>
      <c r="F35" s="133"/>
      <c r="G35" s="130"/>
      <c r="H35" s="133"/>
      <c r="I35" s="127" t="s">
        <v>169</v>
      </c>
      <c r="J35" s="127"/>
      <c r="K35" s="127"/>
      <c r="L35" s="126" t="s">
        <v>184</v>
      </c>
      <c r="M35" s="126"/>
      <c r="N35" s="127"/>
      <c r="O35" s="127"/>
      <c r="P35" s="127"/>
    </row>
    <row r="36" spans="1:16" x14ac:dyDescent="0.2">
      <c r="A36" s="134" t="s">
        <v>72</v>
      </c>
      <c r="B36" s="134"/>
      <c r="C36" s="127"/>
      <c r="D36" s="133"/>
      <c r="E36" s="133"/>
      <c r="F36" s="133"/>
      <c r="G36" s="130"/>
      <c r="H36" s="133"/>
      <c r="I36" s="127" t="s">
        <v>168</v>
      </c>
      <c r="J36" s="127"/>
      <c r="K36" s="127"/>
      <c r="L36" s="126">
        <v>10000</v>
      </c>
      <c r="M36" s="185">
        <f>R13+R14+R15+R18+R19+R20+R21+R22+R23+R24</f>
        <v>0</v>
      </c>
      <c r="N36" s="127"/>
      <c r="O36" s="127"/>
      <c r="P36" s="127"/>
    </row>
    <row r="37" spans="1:16" x14ac:dyDescent="0.2">
      <c r="A37" s="127"/>
      <c r="B37" s="127"/>
      <c r="C37" s="127"/>
      <c r="D37" s="133"/>
      <c r="E37" s="133"/>
      <c r="F37" s="133"/>
      <c r="G37" s="130"/>
      <c r="H37" s="133"/>
      <c r="I37" s="127"/>
      <c r="J37" s="127"/>
      <c r="K37" s="127"/>
      <c r="L37" s="126">
        <v>20000</v>
      </c>
      <c r="M37" s="186">
        <f>R16</f>
        <v>0</v>
      </c>
      <c r="N37" s="127"/>
      <c r="O37" s="127"/>
      <c r="P37" s="127"/>
    </row>
    <row r="38" spans="1:16" ht="15.95" customHeight="1" x14ac:dyDescent="0.2">
      <c r="A38" s="132" t="s">
        <v>92</v>
      </c>
      <c r="B38" s="132"/>
      <c r="C38" s="131"/>
      <c r="D38" s="127"/>
      <c r="E38" s="127"/>
      <c r="F38" s="127"/>
      <c r="G38" s="130"/>
      <c r="I38" s="127"/>
      <c r="J38" s="127"/>
      <c r="K38" s="127"/>
      <c r="L38" s="126">
        <v>30000</v>
      </c>
      <c r="M38" s="186">
        <f>R17</f>
        <v>0</v>
      </c>
      <c r="N38" s="127"/>
      <c r="O38" s="127"/>
      <c r="P38" s="127"/>
    </row>
    <row r="39" spans="1:16" x14ac:dyDescent="0.2">
      <c r="A39" s="126" t="s">
        <v>93</v>
      </c>
    </row>
    <row r="41" spans="1:16" x14ac:dyDescent="0.2">
      <c r="A41" s="129" t="s">
        <v>127</v>
      </c>
      <c r="B41" s="129"/>
    </row>
    <row r="42" spans="1:16" x14ac:dyDescent="0.2">
      <c r="A42" s="129"/>
      <c r="B42" s="129"/>
    </row>
    <row r="43" spans="1:16" x14ac:dyDescent="0.2">
      <c r="A43" s="126" t="s">
        <v>130</v>
      </c>
    </row>
    <row r="44" spans="1:16" x14ac:dyDescent="0.2">
      <c r="A44" s="126" t="s">
        <v>132</v>
      </c>
    </row>
    <row r="45" spans="1:16" x14ac:dyDescent="0.2">
      <c r="A45" s="126" t="s">
        <v>131</v>
      </c>
    </row>
    <row r="47" spans="1:16" x14ac:dyDescent="0.2">
      <c r="A47" s="126" t="s">
        <v>100</v>
      </c>
    </row>
    <row r="48" spans="1:16" x14ac:dyDescent="0.2">
      <c r="A48" s="126" t="s">
        <v>102</v>
      </c>
    </row>
    <row r="49" spans="1:1" x14ac:dyDescent="0.2">
      <c r="A49" s="126" t="s">
        <v>103</v>
      </c>
    </row>
    <row r="50" spans="1:1" x14ac:dyDescent="0.2">
      <c r="A50" s="126" t="s">
        <v>104</v>
      </c>
    </row>
    <row r="51" spans="1:1" x14ac:dyDescent="0.2">
      <c r="A51" s="126" t="s">
        <v>105</v>
      </c>
    </row>
    <row r="52" spans="1:1" x14ac:dyDescent="0.2">
      <c r="A52" s="126" t="s">
        <v>121</v>
      </c>
    </row>
    <row r="53" spans="1:1" x14ac:dyDescent="0.2">
      <c r="A53" s="126" t="s">
        <v>122</v>
      </c>
    </row>
    <row r="54" spans="1:1" x14ac:dyDescent="0.2">
      <c r="A54" s="126" t="s">
        <v>123</v>
      </c>
    </row>
    <row r="55" spans="1:1" x14ac:dyDescent="0.2">
      <c r="A55" s="126" t="s">
        <v>106</v>
      </c>
    </row>
    <row r="56" spans="1:1" x14ac:dyDescent="0.2">
      <c r="A56" s="126" t="s">
        <v>107</v>
      </c>
    </row>
    <row r="57" spans="1:1" x14ac:dyDescent="0.2">
      <c r="A57" s="126" t="s">
        <v>108</v>
      </c>
    </row>
    <row r="58" spans="1:1" x14ac:dyDescent="0.2">
      <c r="A58" s="126" t="s">
        <v>124</v>
      </c>
    </row>
    <row r="59" spans="1:1" x14ac:dyDescent="0.2">
      <c r="A59" s="126" t="s">
        <v>109</v>
      </c>
    </row>
    <row r="60" spans="1:1" x14ac:dyDescent="0.2">
      <c r="A60" s="126" t="s">
        <v>110</v>
      </c>
    </row>
    <row r="61" spans="1:1" x14ac:dyDescent="0.2">
      <c r="A61" s="126" t="s">
        <v>149</v>
      </c>
    </row>
    <row r="62" spans="1:1" x14ac:dyDescent="0.2">
      <c r="A62" s="126" t="s">
        <v>150</v>
      </c>
    </row>
    <row r="63" spans="1:1" x14ac:dyDescent="0.2">
      <c r="A63" s="126" t="s">
        <v>151</v>
      </c>
    </row>
    <row r="64" spans="1:1" x14ac:dyDescent="0.2">
      <c r="A64" s="126" t="s">
        <v>111</v>
      </c>
    </row>
    <row r="65" spans="1:1" x14ac:dyDescent="0.2">
      <c r="A65" s="126" t="s">
        <v>112</v>
      </c>
    </row>
    <row r="66" spans="1:1" x14ac:dyDescent="0.2">
      <c r="A66" s="126" t="s">
        <v>113</v>
      </c>
    </row>
    <row r="67" spans="1:1" x14ac:dyDescent="0.2">
      <c r="A67" s="126" t="s">
        <v>115</v>
      </c>
    </row>
    <row r="68" spans="1:1" x14ac:dyDescent="0.2">
      <c r="A68" s="126" t="s">
        <v>116</v>
      </c>
    </row>
    <row r="69" spans="1:1" x14ac:dyDescent="0.2">
      <c r="A69" s="126" t="s">
        <v>118</v>
      </c>
    </row>
    <row r="70" spans="1:1" x14ac:dyDescent="0.2">
      <c r="A70" s="126" t="s">
        <v>119</v>
      </c>
    </row>
    <row r="71" spans="1:1" x14ac:dyDescent="0.2">
      <c r="A71" s="126" t="s">
        <v>120</v>
      </c>
    </row>
  </sheetData>
  <mergeCells count="1">
    <mergeCell ref="D7:E7"/>
  </mergeCells>
  <pageMargins left="0.75" right="0.75" top="1" bottom="1" header="0.5" footer="0.5"/>
  <pageSetup scale="63" fitToHeight="2" orientation="landscape" r:id="rId1"/>
  <headerFooter alignWithMargins="0"/>
  <rowBreaks count="1" manualBreakCount="1">
    <brk id="40" max="11"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D41"/>
  <sheetViews>
    <sheetView workbookViewId="0">
      <selection activeCell="I20" sqref="I20"/>
    </sheetView>
  </sheetViews>
  <sheetFormatPr defaultRowHeight="12.75" x14ac:dyDescent="0.2"/>
  <cols>
    <col min="1" max="1" width="70.42578125" style="127" customWidth="1"/>
    <col min="2" max="3" width="15.85546875" style="127" customWidth="1"/>
    <col min="4" max="4" width="9.140625" style="127"/>
    <col min="5" max="5" width="3.140625" style="127" customWidth="1"/>
    <col min="6" max="6" width="4.28515625" style="127" customWidth="1"/>
    <col min="7" max="256" width="9.140625" style="127"/>
    <col min="257" max="257" width="70.42578125" style="127" customWidth="1"/>
    <col min="258" max="259" width="15.85546875" style="127" customWidth="1"/>
    <col min="260" max="260" width="9.140625" style="127"/>
    <col min="261" max="261" width="3.140625" style="127" customWidth="1"/>
    <col min="262" max="262" width="4.28515625" style="127" customWidth="1"/>
    <col min="263" max="512" width="9.140625" style="127"/>
    <col min="513" max="513" width="70.42578125" style="127" customWidth="1"/>
    <col min="514" max="515" width="15.85546875" style="127" customWidth="1"/>
    <col min="516" max="516" width="9.140625" style="127"/>
    <col min="517" max="517" width="3.140625" style="127" customWidth="1"/>
    <col min="518" max="518" width="4.28515625" style="127" customWidth="1"/>
    <col min="519" max="768" width="9.140625" style="127"/>
    <col min="769" max="769" width="70.42578125" style="127" customWidth="1"/>
    <col min="770" max="771" width="15.85546875" style="127" customWidth="1"/>
    <col min="772" max="772" width="9.140625" style="127"/>
    <col min="773" max="773" width="3.140625" style="127" customWidth="1"/>
    <col min="774" max="774" width="4.28515625" style="127" customWidth="1"/>
    <col min="775" max="1024" width="9.140625" style="127"/>
    <col min="1025" max="1025" width="70.42578125" style="127" customWidth="1"/>
    <col min="1026" max="1027" width="15.85546875" style="127" customWidth="1"/>
    <col min="1028" max="1028" width="9.140625" style="127"/>
    <col min="1029" max="1029" width="3.140625" style="127" customWidth="1"/>
    <col min="1030" max="1030" width="4.28515625" style="127" customWidth="1"/>
    <col min="1031" max="1280" width="9.140625" style="127"/>
    <col min="1281" max="1281" width="70.42578125" style="127" customWidth="1"/>
    <col min="1282" max="1283" width="15.85546875" style="127" customWidth="1"/>
    <col min="1284" max="1284" width="9.140625" style="127"/>
    <col min="1285" max="1285" width="3.140625" style="127" customWidth="1"/>
    <col min="1286" max="1286" width="4.28515625" style="127" customWidth="1"/>
    <col min="1287" max="1536" width="9.140625" style="127"/>
    <col min="1537" max="1537" width="70.42578125" style="127" customWidth="1"/>
    <col min="1538" max="1539" width="15.85546875" style="127" customWidth="1"/>
    <col min="1540" max="1540" width="9.140625" style="127"/>
    <col min="1541" max="1541" width="3.140625" style="127" customWidth="1"/>
    <col min="1542" max="1542" width="4.28515625" style="127" customWidth="1"/>
    <col min="1543" max="1792" width="9.140625" style="127"/>
    <col min="1793" max="1793" width="70.42578125" style="127" customWidth="1"/>
    <col min="1794" max="1795" width="15.85546875" style="127" customWidth="1"/>
    <col min="1796" max="1796" width="9.140625" style="127"/>
    <col min="1797" max="1797" width="3.140625" style="127" customWidth="1"/>
    <col min="1798" max="1798" width="4.28515625" style="127" customWidth="1"/>
    <col min="1799" max="2048" width="9.140625" style="127"/>
    <col min="2049" max="2049" width="70.42578125" style="127" customWidth="1"/>
    <col min="2050" max="2051" width="15.85546875" style="127" customWidth="1"/>
    <col min="2052" max="2052" width="9.140625" style="127"/>
    <col min="2053" max="2053" width="3.140625" style="127" customWidth="1"/>
    <col min="2054" max="2054" width="4.28515625" style="127" customWidth="1"/>
    <col min="2055" max="2304" width="9.140625" style="127"/>
    <col min="2305" max="2305" width="70.42578125" style="127" customWidth="1"/>
    <col min="2306" max="2307" width="15.85546875" style="127" customWidth="1"/>
    <col min="2308" max="2308" width="9.140625" style="127"/>
    <col min="2309" max="2309" width="3.140625" style="127" customWidth="1"/>
    <col min="2310" max="2310" width="4.28515625" style="127" customWidth="1"/>
    <col min="2311" max="2560" width="9.140625" style="127"/>
    <col min="2561" max="2561" width="70.42578125" style="127" customWidth="1"/>
    <col min="2562" max="2563" width="15.85546875" style="127" customWidth="1"/>
    <col min="2564" max="2564" width="9.140625" style="127"/>
    <col min="2565" max="2565" width="3.140625" style="127" customWidth="1"/>
    <col min="2566" max="2566" width="4.28515625" style="127" customWidth="1"/>
    <col min="2567" max="2816" width="9.140625" style="127"/>
    <col min="2817" max="2817" width="70.42578125" style="127" customWidth="1"/>
    <col min="2818" max="2819" width="15.85546875" style="127" customWidth="1"/>
    <col min="2820" max="2820" width="9.140625" style="127"/>
    <col min="2821" max="2821" width="3.140625" style="127" customWidth="1"/>
    <col min="2822" max="2822" width="4.28515625" style="127" customWidth="1"/>
    <col min="2823" max="3072" width="9.140625" style="127"/>
    <col min="3073" max="3073" width="70.42578125" style="127" customWidth="1"/>
    <col min="3074" max="3075" width="15.85546875" style="127" customWidth="1"/>
    <col min="3076" max="3076" width="9.140625" style="127"/>
    <col min="3077" max="3077" width="3.140625" style="127" customWidth="1"/>
    <col min="3078" max="3078" width="4.28515625" style="127" customWidth="1"/>
    <col min="3079" max="3328" width="9.140625" style="127"/>
    <col min="3329" max="3329" width="70.42578125" style="127" customWidth="1"/>
    <col min="3330" max="3331" width="15.85546875" style="127" customWidth="1"/>
    <col min="3332" max="3332" width="9.140625" style="127"/>
    <col min="3333" max="3333" width="3.140625" style="127" customWidth="1"/>
    <col min="3334" max="3334" width="4.28515625" style="127" customWidth="1"/>
    <col min="3335" max="3584" width="9.140625" style="127"/>
    <col min="3585" max="3585" width="70.42578125" style="127" customWidth="1"/>
    <col min="3586" max="3587" width="15.85546875" style="127" customWidth="1"/>
    <col min="3588" max="3588" width="9.140625" style="127"/>
    <col min="3589" max="3589" width="3.140625" style="127" customWidth="1"/>
    <col min="3590" max="3590" width="4.28515625" style="127" customWidth="1"/>
    <col min="3591" max="3840" width="9.140625" style="127"/>
    <col min="3841" max="3841" width="70.42578125" style="127" customWidth="1"/>
    <col min="3842" max="3843" width="15.85546875" style="127" customWidth="1"/>
    <col min="3844" max="3844" width="9.140625" style="127"/>
    <col min="3845" max="3845" width="3.140625" style="127" customWidth="1"/>
    <col min="3846" max="3846" width="4.28515625" style="127" customWidth="1"/>
    <col min="3847" max="4096" width="9.140625" style="127"/>
    <col min="4097" max="4097" width="70.42578125" style="127" customWidth="1"/>
    <col min="4098" max="4099" width="15.85546875" style="127" customWidth="1"/>
    <col min="4100" max="4100" width="9.140625" style="127"/>
    <col min="4101" max="4101" width="3.140625" style="127" customWidth="1"/>
    <col min="4102" max="4102" width="4.28515625" style="127" customWidth="1"/>
    <col min="4103" max="4352" width="9.140625" style="127"/>
    <col min="4353" max="4353" width="70.42578125" style="127" customWidth="1"/>
    <col min="4354" max="4355" width="15.85546875" style="127" customWidth="1"/>
    <col min="4356" max="4356" width="9.140625" style="127"/>
    <col min="4357" max="4357" width="3.140625" style="127" customWidth="1"/>
    <col min="4358" max="4358" width="4.28515625" style="127" customWidth="1"/>
    <col min="4359" max="4608" width="9.140625" style="127"/>
    <col min="4609" max="4609" width="70.42578125" style="127" customWidth="1"/>
    <col min="4610" max="4611" width="15.85546875" style="127" customWidth="1"/>
    <col min="4612" max="4612" width="9.140625" style="127"/>
    <col min="4613" max="4613" width="3.140625" style="127" customWidth="1"/>
    <col min="4614" max="4614" width="4.28515625" style="127" customWidth="1"/>
    <col min="4615" max="4864" width="9.140625" style="127"/>
    <col min="4865" max="4865" width="70.42578125" style="127" customWidth="1"/>
    <col min="4866" max="4867" width="15.85546875" style="127" customWidth="1"/>
    <col min="4868" max="4868" width="9.140625" style="127"/>
    <col min="4869" max="4869" width="3.140625" style="127" customWidth="1"/>
    <col min="4870" max="4870" width="4.28515625" style="127" customWidth="1"/>
    <col min="4871" max="5120" width="9.140625" style="127"/>
    <col min="5121" max="5121" width="70.42578125" style="127" customWidth="1"/>
    <col min="5122" max="5123" width="15.85546875" style="127" customWidth="1"/>
    <col min="5124" max="5124" width="9.140625" style="127"/>
    <col min="5125" max="5125" width="3.140625" style="127" customWidth="1"/>
    <col min="5126" max="5126" width="4.28515625" style="127" customWidth="1"/>
    <col min="5127" max="5376" width="9.140625" style="127"/>
    <col min="5377" max="5377" width="70.42578125" style="127" customWidth="1"/>
    <col min="5378" max="5379" width="15.85546875" style="127" customWidth="1"/>
    <col min="5380" max="5380" width="9.140625" style="127"/>
    <col min="5381" max="5381" width="3.140625" style="127" customWidth="1"/>
    <col min="5382" max="5382" width="4.28515625" style="127" customWidth="1"/>
    <col min="5383" max="5632" width="9.140625" style="127"/>
    <col min="5633" max="5633" width="70.42578125" style="127" customWidth="1"/>
    <col min="5634" max="5635" width="15.85546875" style="127" customWidth="1"/>
    <col min="5636" max="5636" width="9.140625" style="127"/>
    <col min="5637" max="5637" width="3.140625" style="127" customWidth="1"/>
    <col min="5638" max="5638" width="4.28515625" style="127" customWidth="1"/>
    <col min="5639" max="5888" width="9.140625" style="127"/>
    <col min="5889" max="5889" width="70.42578125" style="127" customWidth="1"/>
    <col min="5890" max="5891" width="15.85546875" style="127" customWidth="1"/>
    <col min="5892" max="5892" width="9.140625" style="127"/>
    <col min="5893" max="5893" width="3.140625" style="127" customWidth="1"/>
    <col min="5894" max="5894" width="4.28515625" style="127" customWidth="1"/>
    <col min="5895" max="6144" width="9.140625" style="127"/>
    <col min="6145" max="6145" width="70.42578125" style="127" customWidth="1"/>
    <col min="6146" max="6147" width="15.85546875" style="127" customWidth="1"/>
    <col min="6148" max="6148" width="9.140625" style="127"/>
    <col min="6149" max="6149" width="3.140625" style="127" customWidth="1"/>
    <col min="6150" max="6150" width="4.28515625" style="127" customWidth="1"/>
    <col min="6151" max="6400" width="9.140625" style="127"/>
    <col min="6401" max="6401" width="70.42578125" style="127" customWidth="1"/>
    <col min="6402" max="6403" width="15.85546875" style="127" customWidth="1"/>
    <col min="6404" max="6404" width="9.140625" style="127"/>
    <col min="6405" max="6405" width="3.140625" style="127" customWidth="1"/>
    <col min="6406" max="6406" width="4.28515625" style="127" customWidth="1"/>
    <col min="6407" max="6656" width="9.140625" style="127"/>
    <col min="6657" max="6657" width="70.42578125" style="127" customWidth="1"/>
    <col min="6658" max="6659" width="15.85546875" style="127" customWidth="1"/>
    <col min="6660" max="6660" width="9.140625" style="127"/>
    <col min="6661" max="6661" width="3.140625" style="127" customWidth="1"/>
    <col min="6662" max="6662" width="4.28515625" style="127" customWidth="1"/>
    <col min="6663" max="6912" width="9.140625" style="127"/>
    <col min="6913" max="6913" width="70.42578125" style="127" customWidth="1"/>
    <col min="6914" max="6915" width="15.85546875" style="127" customWidth="1"/>
    <col min="6916" max="6916" width="9.140625" style="127"/>
    <col min="6917" max="6917" width="3.140625" style="127" customWidth="1"/>
    <col min="6918" max="6918" width="4.28515625" style="127" customWidth="1"/>
    <col min="6919" max="7168" width="9.140625" style="127"/>
    <col min="7169" max="7169" width="70.42578125" style="127" customWidth="1"/>
    <col min="7170" max="7171" width="15.85546875" style="127" customWidth="1"/>
    <col min="7172" max="7172" width="9.140625" style="127"/>
    <col min="7173" max="7173" width="3.140625" style="127" customWidth="1"/>
    <col min="7174" max="7174" width="4.28515625" style="127" customWidth="1"/>
    <col min="7175" max="7424" width="9.140625" style="127"/>
    <col min="7425" max="7425" width="70.42578125" style="127" customWidth="1"/>
    <col min="7426" max="7427" width="15.85546875" style="127" customWidth="1"/>
    <col min="7428" max="7428" width="9.140625" style="127"/>
    <col min="7429" max="7429" width="3.140625" style="127" customWidth="1"/>
    <col min="7430" max="7430" width="4.28515625" style="127" customWidth="1"/>
    <col min="7431" max="7680" width="9.140625" style="127"/>
    <col min="7681" max="7681" width="70.42578125" style="127" customWidth="1"/>
    <col min="7682" max="7683" width="15.85546875" style="127" customWidth="1"/>
    <col min="7684" max="7684" width="9.140625" style="127"/>
    <col min="7685" max="7685" width="3.140625" style="127" customWidth="1"/>
    <col min="7686" max="7686" width="4.28515625" style="127" customWidth="1"/>
    <col min="7687" max="7936" width="9.140625" style="127"/>
    <col min="7937" max="7937" width="70.42578125" style="127" customWidth="1"/>
    <col min="7938" max="7939" width="15.85546875" style="127" customWidth="1"/>
    <col min="7940" max="7940" width="9.140625" style="127"/>
    <col min="7941" max="7941" width="3.140625" style="127" customWidth="1"/>
    <col min="7942" max="7942" width="4.28515625" style="127" customWidth="1"/>
    <col min="7943" max="8192" width="9.140625" style="127"/>
    <col min="8193" max="8193" width="70.42578125" style="127" customWidth="1"/>
    <col min="8194" max="8195" width="15.85546875" style="127" customWidth="1"/>
    <col min="8196" max="8196" width="9.140625" style="127"/>
    <col min="8197" max="8197" width="3.140625" style="127" customWidth="1"/>
    <col min="8198" max="8198" width="4.28515625" style="127" customWidth="1"/>
    <col min="8199" max="8448" width="9.140625" style="127"/>
    <col min="8449" max="8449" width="70.42578125" style="127" customWidth="1"/>
    <col min="8450" max="8451" width="15.85546875" style="127" customWidth="1"/>
    <col min="8452" max="8452" width="9.140625" style="127"/>
    <col min="8453" max="8453" width="3.140625" style="127" customWidth="1"/>
    <col min="8454" max="8454" width="4.28515625" style="127" customWidth="1"/>
    <col min="8455" max="8704" width="9.140625" style="127"/>
    <col min="8705" max="8705" width="70.42578125" style="127" customWidth="1"/>
    <col min="8706" max="8707" width="15.85546875" style="127" customWidth="1"/>
    <col min="8708" max="8708" width="9.140625" style="127"/>
    <col min="8709" max="8709" width="3.140625" style="127" customWidth="1"/>
    <col min="8710" max="8710" width="4.28515625" style="127" customWidth="1"/>
    <col min="8711" max="8960" width="9.140625" style="127"/>
    <col min="8961" max="8961" width="70.42578125" style="127" customWidth="1"/>
    <col min="8962" max="8963" width="15.85546875" style="127" customWidth="1"/>
    <col min="8964" max="8964" width="9.140625" style="127"/>
    <col min="8965" max="8965" width="3.140625" style="127" customWidth="1"/>
    <col min="8966" max="8966" width="4.28515625" style="127" customWidth="1"/>
    <col min="8967" max="9216" width="9.140625" style="127"/>
    <col min="9217" max="9217" width="70.42578125" style="127" customWidth="1"/>
    <col min="9218" max="9219" width="15.85546875" style="127" customWidth="1"/>
    <col min="9220" max="9220" width="9.140625" style="127"/>
    <col min="9221" max="9221" width="3.140625" style="127" customWidth="1"/>
    <col min="9222" max="9222" width="4.28515625" style="127" customWidth="1"/>
    <col min="9223" max="9472" width="9.140625" style="127"/>
    <col min="9473" max="9473" width="70.42578125" style="127" customWidth="1"/>
    <col min="9474" max="9475" width="15.85546875" style="127" customWidth="1"/>
    <col min="9476" max="9476" width="9.140625" style="127"/>
    <col min="9477" max="9477" width="3.140625" style="127" customWidth="1"/>
    <col min="9478" max="9478" width="4.28515625" style="127" customWidth="1"/>
    <col min="9479" max="9728" width="9.140625" style="127"/>
    <col min="9729" max="9729" width="70.42578125" style="127" customWidth="1"/>
    <col min="9730" max="9731" width="15.85546875" style="127" customWidth="1"/>
    <col min="9732" max="9732" width="9.140625" style="127"/>
    <col min="9733" max="9733" width="3.140625" style="127" customWidth="1"/>
    <col min="9734" max="9734" width="4.28515625" style="127" customWidth="1"/>
    <col min="9735" max="9984" width="9.140625" style="127"/>
    <col min="9985" max="9985" width="70.42578125" style="127" customWidth="1"/>
    <col min="9986" max="9987" width="15.85546875" style="127" customWidth="1"/>
    <col min="9988" max="9988" width="9.140625" style="127"/>
    <col min="9989" max="9989" width="3.140625" style="127" customWidth="1"/>
    <col min="9990" max="9990" width="4.28515625" style="127" customWidth="1"/>
    <col min="9991" max="10240" width="9.140625" style="127"/>
    <col min="10241" max="10241" width="70.42578125" style="127" customWidth="1"/>
    <col min="10242" max="10243" width="15.85546875" style="127" customWidth="1"/>
    <col min="10244" max="10244" width="9.140625" style="127"/>
    <col min="10245" max="10245" width="3.140625" style="127" customWidth="1"/>
    <col min="10246" max="10246" width="4.28515625" style="127" customWidth="1"/>
    <col min="10247" max="10496" width="9.140625" style="127"/>
    <col min="10497" max="10497" width="70.42578125" style="127" customWidth="1"/>
    <col min="10498" max="10499" width="15.85546875" style="127" customWidth="1"/>
    <col min="10500" max="10500" width="9.140625" style="127"/>
    <col min="10501" max="10501" width="3.140625" style="127" customWidth="1"/>
    <col min="10502" max="10502" width="4.28515625" style="127" customWidth="1"/>
    <col min="10503" max="10752" width="9.140625" style="127"/>
    <col min="10753" max="10753" width="70.42578125" style="127" customWidth="1"/>
    <col min="10754" max="10755" width="15.85546875" style="127" customWidth="1"/>
    <col min="10756" max="10756" width="9.140625" style="127"/>
    <col min="10757" max="10757" width="3.140625" style="127" customWidth="1"/>
    <col min="10758" max="10758" width="4.28515625" style="127" customWidth="1"/>
    <col min="10759" max="11008" width="9.140625" style="127"/>
    <col min="11009" max="11009" width="70.42578125" style="127" customWidth="1"/>
    <col min="11010" max="11011" width="15.85546875" style="127" customWidth="1"/>
    <col min="11012" max="11012" width="9.140625" style="127"/>
    <col min="11013" max="11013" width="3.140625" style="127" customWidth="1"/>
    <col min="11014" max="11014" width="4.28515625" style="127" customWidth="1"/>
    <col min="11015" max="11264" width="9.140625" style="127"/>
    <col min="11265" max="11265" width="70.42578125" style="127" customWidth="1"/>
    <col min="11266" max="11267" width="15.85546875" style="127" customWidth="1"/>
    <col min="11268" max="11268" width="9.140625" style="127"/>
    <col min="11269" max="11269" width="3.140625" style="127" customWidth="1"/>
    <col min="11270" max="11270" width="4.28515625" style="127" customWidth="1"/>
    <col min="11271" max="11520" width="9.140625" style="127"/>
    <col min="11521" max="11521" width="70.42578125" style="127" customWidth="1"/>
    <col min="11522" max="11523" width="15.85546875" style="127" customWidth="1"/>
    <col min="11524" max="11524" width="9.140625" style="127"/>
    <col min="11525" max="11525" width="3.140625" style="127" customWidth="1"/>
    <col min="11526" max="11526" width="4.28515625" style="127" customWidth="1"/>
    <col min="11527" max="11776" width="9.140625" style="127"/>
    <col min="11777" max="11777" width="70.42578125" style="127" customWidth="1"/>
    <col min="11778" max="11779" width="15.85546875" style="127" customWidth="1"/>
    <col min="11780" max="11780" width="9.140625" style="127"/>
    <col min="11781" max="11781" width="3.140625" style="127" customWidth="1"/>
    <col min="11782" max="11782" width="4.28515625" style="127" customWidth="1"/>
    <col min="11783" max="12032" width="9.140625" style="127"/>
    <col min="12033" max="12033" width="70.42578125" style="127" customWidth="1"/>
    <col min="12034" max="12035" width="15.85546875" style="127" customWidth="1"/>
    <col min="12036" max="12036" width="9.140625" style="127"/>
    <col min="12037" max="12037" width="3.140625" style="127" customWidth="1"/>
    <col min="12038" max="12038" width="4.28515625" style="127" customWidth="1"/>
    <col min="12039" max="12288" width="9.140625" style="127"/>
    <col min="12289" max="12289" width="70.42578125" style="127" customWidth="1"/>
    <col min="12290" max="12291" width="15.85546875" style="127" customWidth="1"/>
    <col min="12292" max="12292" width="9.140625" style="127"/>
    <col min="12293" max="12293" width="3.140625" style="127" customWidth="1"/>
    <col min="12294" max="12294" width="4.28515625" style="127" customWidth="1"/>
    <col min="12295" max="12544" width="9.140625" style="127"/>
    <col min="12545" max="12545" width="70.42578125" style="127" customWidth="1"/>
    <col min="12546" max="12547" width="15.85546875" style="127" customWidth="1"/>
    <col min="12548" max="12548" width="9.140625" style="127"/>
    <col min="12549" max="12549" width="3.140625" style="127" customWidth="1"/>
    <col min="12550" max="12550" width="4.28515625" style="127" customWidth="1"/>
    <col min="12551" max="12800" width="9.140625" style="127"/>
    <col min="12801" max="12801" width="70.42578125" style="127" customWidth="1"/>
    <col min="12802" max="12803" width="15.85546875" style="127" customWidth="1"/>
    <col min="12804" max="12804" width="9.140625" style="127"/>
    <col min="12805" max="12805" width="3.140625" style="127" customWidth="1"/>
    <col min="12806" max="12806" width="4.28515625" style="127" customWidth="1"/>
    <col min="12807" max="13056" width="9.140625" style="127"/>
    <col min="13057" max="13057" width="70.42578125" style="127" customWidth="1"/>
    <col min="13058" max="13059" width="15.85546875" style="127" customWidth="1"/>
    <col min="13060" max="13060" width="9.140625" style="127"/>
    <col min="13061" max="13061" width="3.140625" style="127" customWidth="1"/>
    <col min="13062" max="13062" width="4.28515625" style="127" customWidth="1"/>
    <col min="13063" max="13312" width="9.140625" style="127"/>
    <col min="13313" max="13313" width="70.42578125" style="127" customWidth="1"/>
    <col min="13314" max="13315" width="15.85546875" style="127" customWidth="1"/>
    <col min="13316" max="13316" width="9.140625" style="127"/>
    <col min="13317" max="13317" width="3.140625" style="127" customWidth="1"/>
    <col min="13318" max="13318" width="4.28515625" style="127" customWidth="1"/>
    <col min="13319" max="13568" width="9.140625" style="127"/>
    <col min="13569" max="13569" width="70.42578125" style="127" customWidth="1"/>
    <col min="13570" max="13571" width="15.85546875" style="127" customWidth="1"/>
    <col min="13572" max="13572" width="9.140625" style="127"/>
    <col min="13573" max="13573" width="3.140625" style="127" customWidth="1"/>
    <col min="13574" max="13574" width="4.28515625" style="127" customWidth="1"/>
    <col min="13575" max="13824" width="9.140625" style="127"/>
    <col min="13825" max="13825" width="70.42578125" style="127" customWidth="1"/>
    <col min="13826" max="13827" width="15.85546875" style="127" customWidth="1"/>
    <col min="13828" max="13828" width="9.140625" style="127"/>
    <col min="13829" max="13829" width="3.140625" style="127" customWidth="1"/>
    <col min="13830" max="13830" width="4.28515625" style="127" customWidth="1"/>
    <col min="13831" max="14080" width="9.140625" style="127"/>
    <col min="14081" max="14081" width="70.42578125" style="127" customWidth="1"/>
    <col min="14082" max="14083" width="15.85546875" style="127" customWidth="1"/>
    <col min="14084" max="14084" width="9.140625" style="127"/>
    <col min="14085" max="14085" width="3.140625" style="127" customWidth="1"/>
    <col min="14086" max="14086" width="4.28515625" style="127" customWidth="1"/>
    <col min="14087" max="14336" width="9.140625" style="127"/>
    <col min="14337" max="14337" width="70.42578125" style="127" customWidth="1"/>
    <col min="14338" max="14339" width="15.85546875" style="127" customWidth="1"/>
    <col min="14340" max="14340" width="9.140625" style="127"/>
    <col min="14341" max="14341" width="3.140625" style="127" customWidth="1"/>
    <col min="14342" max="14342" width="4.28515625" style="127" customWidth="1"/>
    <col min="14343" max="14592" width="9.140625" style="127"/>
    <col min="14593" max="14593" width="70.42578125" style="127" customWidth="1"/>
    <col min="14594" max="14595" width="15.85546875" style="127" customWidth="1"/>
    <col min="14596" max="14596" width="9.140625" style="127"/>
    <col min="14597" max="14597" width="3.140625" style="127" customWidth="1"/>
    <col min="14598" max="14598" width="4.28515625" style="127" customWidth="1"/>
    <col min="14599" max="14848" width="9.140625" style="127"/>
    <col min="14849" max="14849" width="70.42578125" style="127" customWidth="1"/>
    <col min="14850" max="14851" width="15.85546875" style="127" customWidth="1"/>
    <col min="14852" max="14852" width="9.140625" style="127"/>
    <col min="14853" max="14853" width="3.140625" style="127" customWidth="1"/>
    <col min="14854" max="14854" width="4.28515625" style="127" customWidth="1"/>
    <col min="14855" max="15104" width="9.140625" style="127"/>
    <col min="15105" max="15105" width="70.42578125" style="127" customWidth="1"/>
    <col min="15106" max="15107" width="15.85546875" style="127" customWidth="1"/>
    <col min="15108" max="15108" width="9.140625" style="127"/>
    <col min="15109" max="15109" width="3.140625" style="127" customWidth="1"/>
    <col min="15110" max="15110" width="4.28515625" style="127" customWidth="1"/>
    <col min="15111" max="15360" width="9.140625" style="127"/>
    <col min="15361" max="15361" width="70.42578125" style="127" customWidth="1"/>
    <col min="15362" max="15363" width="15.85546875" style="127" customWidth="1"/>
    <col min="15364" max="15364" width="9.140625" style="127"/>
    <col min="15365" max="15365" width="3.140625" style="127" customWidth="1"/>
    <col min="15366" max="15366" width="4.28515625" style="127" customWidth="1"/>
    <col min="15367" max="15616" width="9.140625" style="127"/>
    <col min="15617" max="15617" width="70.42578125" style="127" customWidth="1"/>
    <col min="15618" max="15619" width="15.85546875" style="127" customWidth="1"/>
    <col min="15620" max="15620" width="9.140625" style="127"/>
    <col min="15621" max="15621" width="3.140625" style="127" customWidth="1"/>
    <col min="15622" max="15622" width="4.28515625" style="127" customWidth="1"/>
    <col min="15623" max="15872" width="9.140625" style="127"/>
    <col min="15873" max="15873" width="70.42578125" style="127" customWidth="1"/>
    <col min="15874" max="15875" width="15.85546875" style="127" customWidth="1"/>
    <col min="15876" max="15876" width="9.140625" style="127"/>
    <col min="15877" max="15877" width="3.140625" style="127" customWidth="1"/>
    <col min="15878" max="15878" width="4.28515625" style="127" customWidth="1"/>
    <col min="15879" max="16128" width="9.140625" style="127"/>
    <col min="16129" max="16129" width="70.42578125" style="127" customWidth="1"/>
    <col min="16130" max="16131" width="15.85546875" style="127" customWidth="1"/>
    <col min="16132" max="16132" width="9.140625" style="127"/>
    <col min="16133" max="16133" width="3.140625" style="127" customWidth="1"/>
    <col min="16134" max="16134" width="4.28515625" style="127" customWidth="1"/>
    <col min="16135" max="16384" width="9.140625" style="127"/>
  </cols>
  <sheetData>
    <row r="1" spans="1:4" ht="15" x14ac:dyDescent="0.2">
      <c r="A1" s="168" t="s">
        <v>201</v>
      </c>
      <c r="B1" s="170"/>
      <c r="C1" s="170"/>
    </row>
    <row r="2" spans="1:4" x14ac:dyDescent="0.2">
      <c r="A2" s="183"/>
      <c r="B2" s="164"/>
      <c r="C2" s="164"/>
      <c r="D2" s="164"/>
    </row>
    <row r="3" spans="1:4" x14ac:dyDescent="0.2">
      <c r="A3" s="51" t="str">
        <f>CONCATENATE('Service Center Contact'!B7,'Service Center Contact'!C7)</f>
        <v xml:space="preserve">Service Center Name:  </v>
      </c>
      <c r="C3" s="164"/>
      <c r="D3" s="164"/>
    </row>
    <row r="4" spans="1:4" x14ac:dyDescent="0.2">
      <c r="A4" s="51" t="str">
        <f>CONCATENATE('Service Center Contact'!B6,'Service Center Contact'!C6)</f>
        <v>Fiscal Year:  2027</v>
      </c>
      <c r="B4" s="182"/>
      <c r="C4" s="164"/>
      <c r="D4" s="164"/>
    </row>
    <row r="5" spans="1:4" ht="13.5" thickBot="1" x14ac:dyDescent="0.25"/>
    <row r="6" spans="1:4" ht="13.5" thickBot="1" x14ac:dyDescent="0.25">
      <c r="A6" s="181" t="s">
        <v>179</v>
      </c>
      <c r="B6" s="180" t="b">
        <v>0</v>
      </c>
    </row>
    <row r="7" spans="1:4" x14ac:dyDescent="0.2">
      <c r="A7" s="127" t="s">
        <v>178</v>
      </c>
      <c r="B7" s="127" t="str">
        <f>IF(B6=TRUE,"No Unallowable Expenses","We Have Unallowable Expenses")</f>
        <v>We Have Unallowable Expenses</v>
      </c>
    </row>
    <row r="9" spans="1:4" x14ac:dyDescent="0.2">
      <c r="B9" s="179" t="s">
        <v>189</v>
      </c>
      <c r="C9" s="179" t="str">
        <f>CONCATENATE("FY",'Service Center Contact'!C6)</f>
        <v>FY2027</v>
      </c>
    </row>
    <row r="10" spans="1:4" x14ac:dyDescent="0.2">
      <c r="A10" s="178" t="s">
        <v>7</v>
      </c>
      <c r="B10" s="177" t="s">
        <v>177</v>
      </c>
      <c r="C10" s="177" t="s">
        <v>176</v>
      </c>
    </row>
    <row r="11" spans="1:4" x14ac:dyDescent="0.2">
      <c r="A11" s="176"/>
      <c r="B11" s="175" t="s">
        <v>175</v>
      </c>
      <c r="C11" s="175" t="s">
        <v>174</v>
      </c>
    </row>
    <row r="12" spans="1:4" x14ac:dyDescent="0.2">
      <c r="A12" s="174" t="s">
        <v>8</v>
      </c>
      <c r="B12" s="172">
        <v>0</v>
      </c>
      <c r="C12" s="172" t="s">
        <v>129</v>
      </c>
    </row>
    <row r="13" spans="1:4" x14ac:dyDescent="0.2">
      <c r="A13" s="173" t="s">
        <v>9</v>
      </c>
      <c r="B13" s="172">
        <v>0</v>
      </c>
      <c r="C13" s="172"/>
    </row>
    <row r="14" spans="1:4" x14ac:dyDescent="0.2">
      <c r="A14" s="173" t="s">
        <v>125</v>
      </c>
      <c r="B14" s="172">
        <v>0</v>
      </c>
      <c r="C14" s="172"/>
    </row>
    <row r="15" spans="1:4" x14ac:dyDescent="0.2">
      <c r="A15" s="173" t="s">
        <v>10</v>
      </c>
      <c r="B15" s="172">
        <v>0</v>
      </c>
      <c r="C15" s="172"/>
    </row>
    <row r="16" spans="1:4" x14ac:dyDescent="0.2">
      <c r="A16" s="173" t="s">
        <v>11</v>
      </c>
      <c r="B16" s="172">
        <v>0</v>
      </c>
      <c r="C16" s="172"/>
    </row>
    <row r="17" spans="1:3" x14ac:dyDescent="0.2">
      <c r="A17" s="173" t="s">
        <v>12</v>
      </c>
      <c r="B17" s="172">
        <v>0</v>
      </c>
      <c r="C17" s="172"/>
    </row>
    <row r="18" spans="1:3" x14ac:dyDescent="0.2">
      <c r="A18" s="173" t="s">
        <v>13</v>
      </c>
      <c r="B18" s="172">
        <v>0</v>
      </c>
      <c r="C18" s="172"/>
    </row>
    <row r="19" spans="1:3" x14ac:dyDescent="0.2">
      <c r="A19" s="173" t="s">
        <v>14</v>
      </c>
      <c r="B19" s="172">
        <v>0</v>
      </c>
      <c r="C19" s="172"/>
    </row>
    <row r="20" spans="1:3" x14ac:dyDescent="0.2">
      <c r="A20" s="173" t="s">
        <v>15</v>
      </c>
      <c r="B20" s="172">
        <v>0</v>
      </c>
      <c r="C20" s="172"/>
    </row>
    <row r="21" spans="1:3" x14ac:dyDescent="0.2">
      <c r="A21" s="173" t="s">
        <v>16</v>
      </c>
      <c r="B21" s="172">
        <v>0</v>
      </c>
      <c r="C21" s="172"/>
    </row>
    <row r="22" spans="1:3" x14ac:dyDescent="0.2">
      <c r="A22" s="173" t="s">
        <v>17</v>
      </c>
      <c r="B22" s="172">
        <v>0</v>
      </c>
      <c r="C22" s="172"/>
    </row>
    <row r="23" spans="1:3" x14ac:dyDescent="0.2">
      <c r="A23" s="173" t="s">
        <v>18</v>
      </c>
      <c r="B23" s="172">
        <v>0</v>
      </c>
      <c r="C23" s="172"/>
    </row>
    <row r="24" spans="1:3" x14ac:dyDescent="0.2">
      <c r="A24" s="173" t="s">
        <v>19</v>
      </c>
      <c r="B24" s="172">
        <v>0</v>
      </c>
      <c r="C24" s="172"/>
    </row>
    <row r="25" spans="1:3" x14ac:dyDescent="0.2">
      <c r="A25" s="173" t="s">
        <v>20</v>
      </c>
      <c r="B25" s="172">
        <v>0</v>
      </c>
      <c r="C25" s="172"/>
    </row>
    <row r="26" spans="1:3" x14ac:dyDescent="0.2">
      <c r="A26" s="173" t="s">
        <v>21</v>
      </c>
      <c r="B26" s="172">
        <v>0</v>
      </c>
      <c r="C26" s="172"/>
    </row>
    <row r="27" spans="1:3" x14ac:dyDescent="0.2">
      <c r="A27" s="173" t="s">
        <v>22</v>
      </c>
      <c r="B27" s="172">
        <v>0</v>
      </c>
      <c r="C27" s="172"/>
    </row>
    <row r="28" spans="1:3" x14ac:dyDescent="0.2">
      <c r="A28" s="173" t="s">
        <v>23</v>
      </c>
      <c r="B28" s="172">
        <v>0</v>
      </c>
      <c r="C28" s="172"/>
    </row>
    <row r="29" spans="1:3" x14ac:dyDescent="0.2">
      <c r="A29" s="173" t="s">
        <v>24</v>
      </c>
      <c r="B29" s="172">
        <v>0</v>
      </c>
      <c r="C29" s="172"/>
    </row>
    <row r="30" spans="1:3" x14ac:dyDescent="0.2">
      <c r="A30" s="173" t="s">
        <v>25</v>
      </c>
      <c r="B30" s="172">
        <v>0</v>
      </c>
      <c r="C30" s="172"/>
    </row>
    <row r="31" spans="1:3" x14ac:dyDescent="0.2">
      <c r="A31" s="173" t="s">
        <v>26</v>
      </c>
      <c r="B31" s="172">
        <v>0</v>
      </c>
      <c r="C31" s="172"/>
    </row>
    <row r="32" spans="1:3" x14ac:dyDescent="0.2">
      <c r="A32" s="173" t="s">
        <v>91</v>
      </c>
      <c r="B32" s="172">
        <v>0</v>
      </c>
      <c r="C32" s="172"/>
    </row>
    <row r="33" spans="1:3" x14ac:dyDescent="0.2">
      <c r="A33" s="173" t="s">
        <v>90</v>
      </c>
      <c r="B33" s="172">
        <v>0</v>
      </c>
      <c r="C33" s="172"/>
    </row>
    <row r="34" spans="1:3" x14ac:dyDescent="0.2">
      <c r="A34" s="173" t="s">
        <v>27</v>
      </c>
      <c r="B34" s="172">
        <v>0</v>
      </c>
      <c r="C34" s="172"/>
    </row>
    <row r="35" spans="1:3" x14ac:dyDescent="0.2">
      <c r="A35" s="173" t="s">
        <v>28</v>
      </c>
      <c r="B35" s="172">
        <v>0</v>
      </c>
      <c r="C35" s="172"/>
    </row>
    <row r="36" spans="1:3" x14ac:dyDescent="0.2">
      <c r="A36" s="173" t="s">
        <v>29</v>
      </c>
      <c r="B36" s="172">
        <v>0</v>
      </c>
      <c r="C36" s="172"/>
    </row>
    <row r="37" spans="1:3" x14ac:dyDescent="0.2">
      <c r="A37" s="173" t="s">
        <v>30</v>
      </c>
      <c r="B37" s="172">
        <v>0</v>
      </c>
      <c r="C37" s="172"/>
    </row>
    <row r="38" spans="1:3" x14ac:dyDescent="0.2">
      <c r="A38" s="173" t="s">
        <v>31</v>
      </c>
      <c r="B38" s="172">
        <v>0</v>
      </c>
      <c r="C38" s="172"/>
    </row>
    <row r="39" spans="1:3" x14ac:dyDescent="0.2">
      <c r="A39" s="173" t="s">
        <v>32</v>
      </c>
      <c r="B39" s="172">
        <v>0</v>
      </c>
      <c r="C39" s="172"/>
    </row>
    <row r="40" spans="1:3" ht="21" customHeight="1" thickBot="1" x14ac:dyDescent="0.25">
      <c r="A40" s="127" t="s">
        <v>126</v>
      </c>
      <c r="B40" s="171">
        <f>SUM(B12:B39)</f>
        <v>0</v>
      </c>
      <c r="C40" s="171">
        <f>SUM(C12:C39)</f>
        <v>0</v>
      </c>
    </row>
    <row r="41" spans="1:3" ht="13.5" thickTop="1" x14ac:dyDescent="0.2"/>
  </sheetData>
  <printOptions horizontalCentered="1"/>
  <pageMargins left="0.75" right="0.75" top="1" bottom="1" header="0.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print="0" autoFill="0" autoLine="0" autoPict="0" altText="">
                <anchor moveWithCells="1">
                  <from>
                    <xdr:col>1</xdr:col>
                    <xdr:colOff>66675</xdr:colOff>
                    <xdr:row>4</xdr:row>
                    <xdr:rowOff>114300</xdr:rowOff>
                  </from>
                  <to>
                    <xdr:col>1</xdr:col>
                    <xdr:colOff>1009650</xdr:colOff>
                    <xdr:row>6</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2"/>
  <sheetViews>
    <sheetView workbookViewId="0">
      <selection activeCell="I23" sqref="I23"/>
    </sheetView>
  </sheetViews>
  <sheetFormatPr defaultRowHeight="12.75" x14ac:dyDescent="0.2"/>
  <cols>
    <col min="1" max="1" width="85.42578125" customWidth="1"/>
  </cols>
  <sheetData>
    <row r="1" spans="1:1" ht="15" x14ac:dyDescent="0.2">
      <c r="A1" s="188" t="s">
        <v>188</v>
      </c>
    </row>
    <row r="2" spans="1:1" ht="15" x14ac:dyDescent="0.2">
      <c r="A2" s="189" t="s">
        <v>188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Service Center Contact</vt:lpstr>
      <vt:lpstr>Personnel</vt:lpstr>
      <vt:lpstr>Operating Expenses</vt:lpstr>
      <vt:lpstr>Attachment A - Subsidy</vt:lpstr>
      <vt:lpstr>Total Costs</vt:lpstr>
      <vt:lpstr>EquipmentListing</vt:lpstr>
      <vt:lpstr>Equipment</vt:lpstr>
      <vt:lpstr>Attachment B - Unallowable</vt:lpstr>
      <vt:lpstr>Discounts</vt:lpstr>
      <vt:lpstr>'Attachment A - Subsidy'!Print_Area</vt:lpstr>
      <vt:lpstr>'Attachment B - Unallowable'!Print_Area</vt:lpstr>
      <vt:lpstr>Equipment!Print_Area</vt:lpstr>
      <vt:lpstr>EquipmentListing!Print_Area</vt:lpstr>
      <vt:lpstr>'Operating Expenses'!Print_Area</vt:lpstr>
      <vt:lpstr>'Total Costs'!Print_Area</vt:lpstr>
      <vt:lpstr>Equipment!Print_Titles</vt:lpstr>
      <vt:lpstr>EquipmentListing!Print_Titles</vt:lpstr>
    </vt:vector>
  </TitlesOfParts>
  <Company>Texas A&amp;M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 Support Services</dc:creator>
  <cp:lastModifiedBy>Kirkey, Ryan R</cp:lastModifiedBy>
  <cp:lastPrinted>2014-02-27T17:08:20Z</cp:lastPrinted>
  <dcterms:created xsi:type="dcterms:W3CDTF">2001-04-20T14:02:20Z</dcterms:created>
  <dcterms:modified xsi:type="dcterms:W3CDTF">2026-01-30T15:57:32Z</dcterms:modified>
</cp:coreProperties>
</file>